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shubharajbuwa/Downloads/SSR/"/>
    </mc:Choice>
  </mc:AlternateContent>
  <xr:revisionPtr revIDLastSave="0" documentId="13_ncr:1_{8AAFC2EE-1F4F-034F-8856-39E0506B2967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Sheet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H93" i="1"/>
  <c r="G93" i="1"/>
  <c r="F93" i="1"/>
  <c r="E93" i="1"/>
  <c r="D93" i="1"/>
  <c r="H92" i="1"/>
  <c r="G92" i="1"/>
  <c r="F92" i="1"/>
  <c r="E92" i="1"/>
  <c r="D92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G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G57" i="1"/>
  <c r="F57" i="1"/>
  <c r="L52" i="1"/>
  <c r="L51" i="1"/>
  <c r="L49" i="1"/>
  <c r="M49" i="1" s="1"/>
  <c r="L48" i="1"/>
  <c r="M48" i="1" s="1"/>
  <c r="M47" i="1"/>
  <c r="N48" i="1" s="1"/>
  <c r="L47" i="1"/>
  <c r="L46" i="1"/>
  <c r="L50" i="1" s="1"/>
  <c r="L41" i="1"/>
  <c r="L40" i="1"/>
  <c r="L38" i="1"/>
  <c r="M38" i="1" s="1"/>
  <c r="L37" i="1"/>
  <c r="M37" i="1" s="1"/>
  <c r="L36" i="1"/>
  <c r="M36" i="1" s="1"/>
  <c r="L35" i="1"/>
  <c r="L39" i="1" s="1"/>
  <c r="L30" i="1"/>
  <c r="L29" i="1"/>
  <c r="M27" i="1"/>
  <c r="L27" i="1"/>
  <c r="L26" i="1"/>
  <c r="M26" i="1" s="1"/>
  <c r="H26" i="1"/>
  <c r="H91" i="1" s="1"/>
  <c r="M25" i="1"/>
  <c r="L25" i="1"/>
  <c r="M24" i="1"/>
  <c r="L24" i="1"/>
  <c r="L28" i="1" s="1"/>
  <c r="H23" i="1"/>
  <c r="H88" i="1" s="1"/>
  <c r="F23" i="1"/>
  <c r="F88" i="1" s="1"/>
  <c r="L20" i="1"/>
  <c r="L19" i="1"/>
  <c r="M17" i="1"/>
  <c r="L17" i="1"/>
  <c r="L16" i="1"/>
  <c r="M16" i="1" s="1"/>
  <c r="G15" i="1"/>
  <c r="L15" i="1" s="1"/>
  <c r="M15" i="1" s="1"/>
  <c r="N16" i="1" s="1"/>
  <c r="M14" i="1"/>
  <c r="L14" i="1"/>
  <c r="L11" i="1"/>
  <c r="L10" i="1"/>
  <c r="M10" i="1" s="1"/>
  <c r="X8" i="1"/>
  <c r="M8" i="1"/>
  <c r="L8" i="1"/>
  <c r="X7" i="1"/>
  <c r="M7" i="1"/>
  <c r="L7" i="1"/>
  <c r="X6" i="1"/>
  <c r="M6" i="1"/>
  <c r="N7" i="1" s="1"/>
  <c r="L6" i="1"/>
  <c r="X5" i="1"/>
  <c r="M5" i="1"/>
  <c r="L5" i="1"/>
  <c r="L9" i="1" s="1"/>
  <c r="X4" i="1"/>
  <c r="H2" i="1"/>
  <c r="G2" i="1"/>
  <c r="F2" i="1"/>
  <c r="E2" i="1"/>
  <c r="D2" i="1"/>
  <c r="L12" i="1" l="1"/>
  <c r="M9" i="1"/>
  <c r="L18" i="1"/>
  <c r="M39" i="1"/>
  <c r="L42" i="1"/>
  <c r="N26" i="1"/>
  <c r="N37" i="1"/>
  <c r="M28" i="1"/>
  <c r="L31" i="1"/>
  <c r="M50" i="1"/>
  <c r="L53" i="1"/>
  <c r="M35" i="1"/>
  <c r="M46" i="1"/>
  <c r="M18" i="1" l="1"/>
  <c r="L21" i="1"/>
</calcChain>
</file>

<file path=xl/sharedStrings.xml><?xml version="1.0" encoding="utf-8"?>
<sst xmlns="http://schemas.openxmlformats.org/spreadsheetml/2006/main" count="269" uniqueCount="124">
  <si>
    <t>5 years audited statements</t>
  </si>
  <si>
    <t>Total</t>
  </si>
  <si>
    <t>Sr. no.</t>
  </si>
  <si>
    <t>Head</t>
  </si>
  <si>
    <t>Category</t>
  </si>
  <si>
    <t>2018-19</t>
  </si>
  <si>
    <t>2019-20</t>
  </si>
  <si>
    <t>2020-21</t>
  </si>
  <si>
    <t>2021-22</t>
  </si>
  <si>
    <t>2022-23</t>
  </si>
  <si>
    <t>Advance to Secretary of Gokhale Education Society</t>
  </si>
  <si>
    <t>a</t>
  </si>
  <si>
    <t>In lakhs</t>
  </si>
  <si>
    <t>Advance against college activity</t>
  </si>
  <si>
    <t>b</t>
  </si>
  <si>
    <t>Expenditure on infrastructure development</t>
  </si>
  <si>
    <t>A</t>
  </si>
  <si>
    <t>Affiliation fees</t>
  </si>
  <si>
    <t>Expenditure on maintenance of academic facilities</t>
  </si>
  <si>
    <t>B</t>
  </si>
  <si>
    <t>College exam expenses</t>
  </si>
  <si>
    <t>Expenditure on maintenance of physical facilities</t>
  </si>
  <si>
    <t>C</t>
  </si>
  <si>
    <t>College project expenses</t>
  </si>
  <si>
    <t>Other expenditure</t>
  </si>
  <si>
    <t>D</t>
  </si>
  <si>
    <t>College verification - exam</t>
  </si>
  <si>
    <t>Cost of forms and prospectus</t>
  </si>
  <si>
    <t>Salary</t>
  </si>
  <si>
    <t>S</t>
  </si>
  <si>
    <t>I card and LIbrary card printing</t>
  </si>
  <si>
    <t>Balance</t>
  </si>
  <si>
    <t>Bal</t>
  </si>
  <si>
    <t>ISO A/c</t>
  </si>
  <si>
    <t>Magazine printing</t>
  </si>
  <si>
    <t>Research Grant Expenses</t>
  </si>
  <si>
    <t>Seminar, registration fees</t>
  </si>
  <si>
    <t>University book-bank grant expenses</t>
  </si>
  <si>
    <t>Visiting faculty</t>
  </si>
  <si>
    <t>bal</t>
  </si>
  <si>
    <t>Binding expenses</t>
  </si>
  <si>
    <t>c</t>
  </si>
  <si>
    <t>Building rent</t>
  </si>
  <si>
    <t>Electricity charges</t>
  </si>
  <si>
    <t>Gymkhana expenses</t>
  </si>
  <si>
    <t>Library expenses</t>
  </si>
  <si>
    <t>Municipal taxes</t>
  </si>
  <si>
    <t>Repairs and maintenance</t>
  </si>
  <si>
    <t>Security and pest control</t>
  </si>
  <si>
    <t>Telephone charges</t>
  </si>
  <si>
    <t>Uniform exp</t>
  </si>
  <si>
    <t>Admission processing</t>
  </si>
  <si>
    <t>d</t>
  </si>
  <si>
    <t>Advertisement</t>
  </si>
  <si>
    <t>AISHE Grant expenses</t>
  </si>
  <si>
    <t>Alumni Asc exp</t>
  </si>
  <si>
    <t>ANGC A/c Principal forum</t>
  </si>
  <si>
    <t>Annual State level contribution</t>
  </si>
  <si>
    <t>Audit fees</t>
  </si>
  <si>
    <t>Bank charges</t>
  </si>
  <si>
    <t>CAS committee expenses</t>
  </si>
  <si>
    <t>Cash allowance</t>
  </si>
  <si>
    <t>College revaluation</t>
  </si>
  <si>
    <t>Conveyance charges</t>
  </si>
  <si>
    <t>Development fund</t>
  </si>
  <si>
    <t>Earn and Learn</t>
  </si>
  <si>
    <t>ECA expenses + other</t>
  </si>
  <si>
    <t>Fees from ex-students</t>
  </si>
  <si>
    <t>fees paid to university</t>
  </si>
  <si>
    <t>GES foundation day</t>
  </si>
  <si>
    <t>GOI scholarship CBI</t>
  </si>
  <si>
    <t>Group insurance</t>
  </si>
  <si>
    <t>IDOL exam</t>
  </si>
  <si>
    <t>Kerala relief fund, CM relief fund</t>
  </si>
  <si>
    <t>Loans and Advances</t>
  </si>
  <si>
    <t>Local scholarship</t>
  </si>
  <si>
    <t>Management charges</t>
  </si>
  <si>
    <t>Medical reimbursement</t>
  </si>
  <si>
    <t>Miscellaneous expenses</t>
  </si>
  <si>
    <t>NSS expenses</t>
  </si>
  <si>
    <t>Postage</t>
  </si>
  <si>
    <t>3.1 Expenditure excluding salary component year wise during the last five years (INR in lakhs)</t>
  </si>
  <si>
    <t>Printing</t>
  </si>
  <si>
    <t>Refund of advance to non grant unit</t>
  </si>
  <si>
    <t>Year</t>
  </si>
  <si>
    <t>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</si>
  <si>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</si>
  <si>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</si>
  <si>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excluding Salary (INR in Lakh) = D</t>
  </si>
  <si>
    <t>Total expenditure excluding Salary (INR in Lakh) = E
 (E = A+B+C+D)</t>
  </si>
  <si>
    <t>Refund of advance to Parel centre</t>
  </si>
  <si>
    <t>Refund of fees</t>
  </si>
  <si>
    <t>Refund of student deposits</t>
  </si>
  <si>
    <t>Revenue stamps</t>
  </si>
  <si>
    <t>Stationery</t>
  </si>
  <si>
    <t>Student welfare fund</t>
  </si>
  <si>
    <t>TDS</t>
  </si>
  <si>
    <t>University extension project expenses</t>
  </si>
  <si>
    <t>Wasing allowance</t>
  </si>
  <si>
    <t>Xerox</t>
  </si>
  <si>
    <t>Advance against salary</t>
  </si>
  <si>
    <t>s</t>
  </si>
  <si>
    <t>DA arrears to staff</t>
  </si>
  <si>
    <t>Income tax arrears</t>
  </si>
  <si>
    <t>Indirect payments</t>
  </si>
  <si>
    <t>Leave encashment to staff</t>
  </si>
  <si>
    <t>Payment to CHB Teachers</t>
  </si>
  <si>
    <t>Payment to non-teaching staff</t>
  </si>
  <si>
    <t>Payment to teaching staff</t>
  </si>
  <si>
    <t>Recovery of salary advances paid</t>
  </si>
  <si>
    <t>Salary arrears to staff</t>
  </si>
  <si>
    <t>Tution fees trf to salary account</t>
  </si>
  <si>
    <t>UGC teachers fellowship payment + grant expenses</t>
  </si>
  <si>
    <t>Srno</t>
  </si>
  <si>
    <t>Item</t>
  </si>
  <si>
    <t>Xerox machine</t>
  </si>
  <si>
    <t>Printers</t>
  </si>
  <si>
    <t>Chairs and fixtures</t>
  </si>
  <si>
    <t>File cabinet in staff room</t>
  </si>
  <si>
    <t>Staff room renovation</t>
  </si>
  <si>
    <t>Cupboards</t>
  </si>
  <si>
    <t>Computers</t>
  </si>
  <si>
    <t>Wifi details</t>
  </si>
  <si>
    <t>Seminar 6.3.2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</si>
</sst>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999]##\,##\,##\,##0;[&gt;99999]##\,##\,##0;##,##0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rgb="FF000000"/>
      <name val="Roboto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4EFFA"/>
        <bgColor rgb="FFF4EFF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0" xfId="0" applyFont="1" applyAlignment="1"/>
    <xf numFmtId="164" fontId="1" fillId="0" borderId="0" xfId="0" applyNumberFormat="1" applyFont="1"/>
    <xf numFmtId="0" fontId="4" fillId="0" borderId="0" xfId="0" applyFont="1" applyAlignment="1"/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/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/>
    <xf numFmtId="2" fontId="1" fillId="0" borderId="1" xfId="0" applyNumberFormat="1" applyFont="1" applyBorder="1"/>
    <xf numFmtId="164" fontId="1" fillId="0" borderId="0" xfId="0" applyNumberFormat="1" applyFont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/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3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6"/>
  <sheetViews>
    <sheetView tabSelected="1" workbookViewId="0">
      <pane ySplit="3" topLeftCell="A4" activePane="bottomLeft" state="frozen"/>
      <selection pane="bottomLeft" activeCell="O14" sqref="O14"/>
    </sheetView>
  </sheetViews>
  <sheetFormatPr baseColWidth="10" defaultColWidth="12.6640625" defaultRowHeight="15.75" customHeight="1" x14ac:dyDescent="0.15"/>
  <cols>
    <col min="1" max="1" width="5.83203125" customWidth="1"/>
    <col min="2" max="2" width="34.1640625" customWidth="1"/>
    <col min="15" max="15" width="22.83203125" customWidth="1"/>
  </cols>
  <sheetData>
    <row r="1" spans="1:27" ht="15.75" customHeight="1" x14ac:dyDescent="0.15">
      <c r="A1" s="1"/>
      <c r="B1" s="23" t="s">
        <v>0</v>
      </c>
      <c r="C1" s="24"/>
      <c r="D1" s="24"/>
      <c r="E1" s="24"/>
      <c r="F1" s="24"/>
      <c r="G1" s="24"/>
      <c r="H1" s="25"/>
      <c r="I1" s="1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15">
      <c r="A2" s="1"/>
      <c r="B2" s="1" t="s">
        <v>1</v>
      </c>
      <c r="C2" s="1"/>
      <c r="D2" s="4">
        <f t="shared" ref="D2:H2" si="0">SUM(D4:D82)</f>
        <v>41116292.799999997</v>
      </c>
      <c r="E2" s="4">
        <f t="shared" si="0"/>
        <v>48314775.390000001</v>
      </c>
      <c r="F2" s="4">
        <f t="shared" si="0"/>
        <v>48237596.870000005</v>
      </c>
      <c r="G2" s="4">
        <f t="shared" si="0"/>
        <v>50712205</v>
      </c>
      <c r="H2" s="4">
        <f t="shared" si="0"/>
        <v>59175235.590000004</v>
      </c>
      <c r="I2" s="2"/>
      <c r="J2" s="2"/>
      <c r="K2" s="2"/>
      <c r="L2" s="2"/>
      <c r="M2" s="2"/>
      <c r="N2" s="2"/>
      <c r="O2" s="2"/>
      <c r="P2" s="2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15">
      <c r="A3" s="1" t="s">
        <v>2</v>
      </c>
      <c r="B3" s="1" t="s">
        <v>3</v>
      </c>
      <c r="C3" s="1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"/>
      <c r="J3" s="2"/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15">
      <c r="A4" s="5">
        <v>64</v>
      </c>
      <c r="B4" s="1" t="s">
        <v>10</v>
      </c>
      <c r="C4" s="1" t="s">
        <v>11</v>
      </c>
      <c r="D4" s="3"/>
      <c r="E4" s="3"/>
      <c r="F4" s="4">
        <v>4000000</v>
      </c>
      <c r="G4" s="3"/>
      <c r="H4" s="3"/>
      <c r="I4" s="2"/>
      <c r="J4" s="2"/>
      <c r="K4" s="2"/>
      <c r="L4" s="1" t="s">
        <v>9</v>
      </c>
      <c r="M4" s="1" t="s">
        <v>12</v>
      </c>
      <c r="N4" s="2"/>
      <c r="O4" s="2"/>
      <c r="P4" s="2"/>
      <c r="Q4" s="3"/>
      <c r="R4" s="2"/>
      <c r="S4" s="2"/>
      <c r="T4" s="5"/>
      <c r="U4" s="2"/>
      <c r="V4" s="2"/>
      <c r="W4" s="2"/>
      <c r="X4" s="2" t="str">
        <f ca="1">IFERROR(__xludf.DUMMYFUNCTION("UNIQUE(C4:C61)"),"a")</f>
        <v>a</v>
      </c>
      <c r="Y4" s="2"/>
      <c r="Z4" s="2"/>
      <c r="AA4" s="2"/>
    </row>
    <row r="5" spans="1:27" ht="15.75" customHeight="1" x14ac:dyDescent="0.15">
      <c r="A5" s="5">
        <v>72</v>
      </c>
      <c r="B5" s="1" t="s">
        <v>13</v>
      </c>
      <c r="C5" s="1" t="s">
        <v>14</v>
      </c>
      <c r="D5" s="3"/>
      <c r="E5" s="4">
        <v>13000</v>
      </c>
      <c r="F5" s="3"/>
      <c r="G5" s="3"/>
      <c r="H5" s="3"/>
      <c r="I5" s="2"/>
      <c r="J5" s="5" t="s">
        <v>15</v>
      </c>
      <c r="K5" s="1" t="s">
        <v>16</v>
      </c>
      <c r="L5" s="3">
        <f t="shared" ref="L5:L8" si="1">SUMIF($C$4:$C$82,K5,$H$4:$H$82)</f>
        <v>0</v>
      </c>
      <c r="M5" s="6">
        <f t="shared" ref="M5:M10" si="2">L5/100000</f>
        <v>0</v>
      </c>
      <c r="N5" s="2"/>
      <c r="O5" s="2"/>
      <c r="P5" s="2"/>
      <c r="Q5" s="4"/>
      <c r="R5" s="2"/>
      <c r="S5" s="2"/>
      <c r="T5" s="5"/>
      <c r="U5" s="2"/>
      <c r="V5" s="2"/>
      <c r="W5" s="2"/>
      <c r="X5" s="2" t="str">
        <f ca="1">IFERROR(__xludf.DUMMYFUNCTION("""COMPUTED_VALUE"""),"b")</f>
        <v>b</v>
      </c>
      <c r="Y5" s="2"/>
      <c r="Z5" s="2"/>
      <c r="AA5" s="2"/>
    </row>
    <row r="6" spans="1:27" ht="15.75" customHeight="1" x14ac:dyDescent="0.15">
      <c r="A6" s="5">
        <v>19</v>
      </c>
      <c r="B6" s="5" t="s">
        <v>17</v>
      </c>
      <c r="C6" s="1" t="s">
        <v>14</v>
      </c>
      <c r="D6" s="4">
        <v>6000</v>
      </c>
      <c r="E6" s="4">
        <v>30512</v>
      </c>
      <c r="F6" s="4">
        <v>4000</v>
      </c>
      <c r="G6" s="4">
        <v>28801</v>
      </c>
      <c r="H6" s="4">
        <v>28790</v>
      </c>
      <c r="I6" s="2"/>
      <c r="J6" s="5" t="s">
        <v>18</v>
      </c>
      <c r="K6" s="1" t="s">
        <v>19</v>
      </c>
      <c r="L6" s="3">
        <f t="shared" si="1"/>
        <v>1343957</v>
      </c>
      <c r="M6" s="6">
        <f t="shared" si="2"/>
        <v>13.43957</v>
      </c>
      <c r="N6" s="2"/>
      <c r="O6" s="2"/>
      <c r="P6" s="2"/>
      <c r="Q6" s="4"/>
      <c r="R6" s="2"/>
      <c r="S6" s="2"/>
      <c r="T6" s="5"/>
      <c r="U6" s="2"/>
      <c r="V6" s="2"/>
      <c r="W6" s="2"/>
      <c r="X6" s="2" t="str">
        <f ca="1">IFERROR(__xludf.DUMMYFUNCTION("""COMPUTED_VALUE"""),"bal")</f>
        <v>bal</v>
      </c>
      <c r="Y6" s="2"/>
      <c r="Z6" s="2"/>
      <c r="AA6" s="2"/>
    </row>
    <row r="7" spans="1:27" ht="15.75" customHeight="1" x14ac:dyDescent="0.15">
      <c r="A7" s="5">
        <v>33</v>
      </c>
      <c r="B7" s="5" t="s">
        <v>20</v>
      </c>
      <c r="C7" s="1" t="s">
        <v>14</v>
      </c>
      <c r="D7" s="4">
        <v>1339214</v>
      </c>
      <c r="E7" s="4">
        <v>1533086</v>
      </c>
      <c r="F7" s="4">
        <v>486486.8</v>
      </c>
      <c r="G7" s="4">
        <v>1065524</v>
      </c>
      <c r="H7" s="4">
        <v>1168317</v>
      </c>
      <c r="I7" s="2"/>
      <c r="J7" s="5" t="s">
        <v>21</v>
      </c>
      <c r="K7" s="1" t="s">
        <v>22</v>
      </c>
      <c r="L7" s="3">
        <f t="shared" si="1"/>
        <v>2690393</v>
      </c>
      <c r="M7" s="6">
        <f t="shared" si="2"/>
        <v>26.903929999999999</v>
      </c>
      <c r="N7" s="6">
        <f>M6+M7</f>
        <v>40.343499999999999</v>
      </c>
      <c r="O7" s="2"/>
      <c r="P7" s="2"/>
      <c r="Q7" s="4"/>
      <c r="R7" s="2"/>
      <c r="S7" s="2"/>
      <c r="T7" s="5"/>
      <c r="U7" s="2"/>
      <c r="V7" s="2"/>
      <c r="W7" s="2"/>
      <c r="X7" s="2" t="str">
        <f ca="1">IFERROR(__xludf.DUMMYFUNCTION("""COMPUTED_VALUE"""),"c")</f>
        <v>c</v>
      </c>
      <c r="Y7" s="2"/>
      <c r="Z7" s="2"/>
      <c r="AA7" s="2"/>
    </row>
    <row r="8" spans="1:27" ht="15.75" customHeight="1" x14ac:dyDescent="0.15">
      <c r="A8" s="5">
        <v>59</v>
      </c>
      <c r="B8" s="1" t="s">
        <v>23</v>
      </c>
      <c r="C8" s="1" t="s">
        <v>14</v>
      </c>
      <c r="D8" s="4">
        <v>800</v>
      </c>
      <c r="E8" s="4">
        <v>100</v>
      </c>
      <c r="F8" s="4">
        <v>300</v>
      </c>
      <c r="G8" s="3"/>
      <c r="H8" s="3"/>
      <c r="I8" s="2"/>
      <c r="J8" s="5" t="s">
        <v>24</v>
      </c>
      <c r="K8" s="1" t="s">
        <v>25</v>
      </c>
      <c r="L8" s="3">
        <f t="shared" si="1"/>
        <v>4670520.0199999996</v>
      </c>
      <c r="M8" s="6">
        <f t="shared" si="2"/>
        <v>46.705200199999993</v>
      </c>
      <c r="N8" s="2"/>
      <c r="O8" s="2"/>
      <c r="P8" s="2"/>
      <c r="Q8" s="4"/>
      <c r="R8" s="2"/>
      <c r="S8" s="2"/>
      <c r="T8" s="5"/>
      <c r="U8" s="2"/>
      <c r="V8" s="2"/>
      <c r="W8" s="2"/>
      <c r="X8" s="2" t="str">
        <f ca="1">IFERROR(__xludf.DUMMYFUNCTION("""COMPUTED_VALUE"""),"d")</f>
        <v>d</v>
      </c>
      <c r="Y8" s="2"/>
      <c r="Z8" s="2"/>
      <c r="AA8" s="2"/>
    </row>
    <row r="9" spans="1:27" ht="15.75" customHeight="1" x14ac:dyDescent="0.15">
      <c r="A9" s="5">
        <v>26</v>
      </c>
      <c r="B9" s="5" t="s">
        <v>26</v>
      </c>
      <c r="C9" s="1" t="s">
        <v>14</v>
      </c>
      <c r="D9" s="3"/>
      <c r="E9" s="3"/>
      <c r="F9" s="3"/>
      <c r="G9" s="3"/>
      <c r="H9" s="4">
        <v>300</v>
      </c>
      <c r="I9" s="2"/>
      <c r="J9" s="2"/>
      <c r="K9" s="1" t="s">
        <v>1</v>
      </c>
      <c r="L9" s="3">
        <f>SUM(L5:L8)</f>
        <v>8704870.0199999996</v>
      </c>
      <c r="M9" s="6">
        <f t="shared" si="2"/>
        <v>87.048700199999999</v>
      </c>
      <c r="N9" s="2"/>
      <c r="O9" s="7"/>
      <c r="P9" s="2"/>
      <c r="Q9" s="4"/>
      <c r="R9" s="2"/>
      <c r="S9" s="2"/>
      <c r="T9" s="5"/>
      <c r="U9" s="2"/>
      <c r="V9" s="2"/>
      <c r="W9" s="2"/>
      <c r="X9" s="2"/>
      <c r="Y9" s="2"/>
      <c r="Z9" s="2"/>
      <c r="AA9" s="2"/>
    </row>
    <row r="10" spans="1:27" ht="15.75" customHeight="1" x14ac:dyDescent="0.15">
      <c r="A10" s="5">
        <v>34</v>
      </c>
      <c r="B10" s="1" t="s">
        <v>27</v>
      </c>
      <c r="C10" s="1" t="s">
        <v>14</v>
      </c>
      <c r="D10" s="4">
        <v>23715</v>
      </c>
      <c r="E10" s="4">
        <v>17286</v>
      </c>
      <c r="F10" s="3"/>
      <c r="G10" s="3"/>
      <c r="H10" s="4">
        <v>11894</v>
      </c>
      <c r="I10" s="2"/>
      <c r="J10" s="1" t="s">
        <v>28</v>
      </c>
      <c r="K10" s="1" t="s">
        <v>29</v>
      </c>
      <c r="L10" s="3">
        <f t="shared" ref="L10:L11" si="3">SUMIF($C$4:$C$82,K10,$H$4:$H$82)</f>
        <v>44357655</v>
      </c>
      <c r="M10" s="6">
        <f t="shared" si="2"/>
        <v>443.57655</v>
      </c>
      <c r="N10" s="2"/>
      <c r="O10" s="8"/>
      <c r="P10" s="2"/>
      <c r="Q10" s="4"/>
      <c r="R10" s="2"/>
      <c r="S10" s="2"/>
      <c r="T10" s="5"/>
      <c r="U10" s="2"/>
      <c r="V10" s="2"/>
      <c r="W10" s="2"/>
      <c r="X10" s="2"/>
      <c r="Y10" s="2"/>
      <c r="Z10" s="2"/>
      <c r="AA10" s="2"/>
    </row>
    <row r="11" spans="1:27" ht="15.75" customHeight="1" x14ac:dyDescent="0.15">
      <c r="A11" s="5">
        <v>32</v>
      </c>
      <c r="B11" s="5" t="s">
        <v>30</v>
      </c>
      <c r="C11" s="1" t="s">
        <v>14</v>
      </c>
      <c r="D11" s="4">
        <v>35830</v>
      </c>
      <c r="E11" s="4">
        <v>38600</v>
      </c>
      <c r="F11" s="4">
        <v>25744</v>
      </c>
      <c r="G11" s="4">
        <v>25600</v>
      </c>
      <c r="H11" s="4">
        <v>30423</v>
      </c>
      <c r="I11" s="2"/>
      <c r="J11" s="9" t="s">
        <v>31</v>
      </c>
      <c r="K11" s="9" t="s">
        <v>32</v>
      </c>
      <c r="L11" s="10">
        <f t="shared" si="3"/>
        <v>6112710.5700000003</v>
      </c>
      <c r="O11" s="2"/>
      <c r="P11" s="2"/>
      <c r="Q11" s="4"/>
      <c r="R11" s="2"/>
      <c r="S11" s="2"/>
      <c r="T11" s="5"/>
      <c r="U11" s="2"/>
      <c r="V11" s="2"/>
      <c r="W11" s="2"/>
      <c r="X11" s="2"/>
      <c r="Y11" s="2"/>
      <c r="Z11" s="2"/>
      <c r="AA11" s="2"/>
    </row>
    <row r="12" spans="1:27" ht="15.75" customHeight="1" x14ac:dyDescent="0.15">
      <c r="A12" s="5">
        <v>30</v>
      </c>
      <c r="B12" s="5" t="s">
        <v>33</v>
      </c>
      <c r="C12" s="1" t="s">
        <v>14</v>
      </c>
      <c r="D12" s="3"/>
      <c r="E12" s="4">
        <v>9925</v>
      </c>
      <c r="F12" s="3"/>
      <c r="G12" s="4">
        <v>19476</v>
      </c>
      <c r="H12" s="4">
        <v>10918</v>
      </c>
      <c r="I12" s="2"/>
      <c r="L12" s="10">
        <f>SUM(L9:L11)</f>
        <v>59175235.589999996</v>
      </c>
      <c r="O12" s="7"/>
      <c r="P12" s="2"/>
      <c r="Q12" s="4"/>
      <c r="R12" s="2"/>
      <c r="S12" s="2"/>
      <c r="T12" s="5"/>
      <c r="U12" s="2"/>
      <c r="V12" s="2"/>
      <c r="W12" s="2"/>
      <c r="X12" s="2"/>
      <c r="Y12" s="2"/>
      <c r="Z12" s="2"/>
      <c r="AA12" s="2"/>
    </row>
    <row r="13" spans="1:27" ht="15.75" customHeight="1" x14ac:dyDescent="0.15">
      <c r="A13" s="5">
        <v>18</v>
      </c>
      <c r="B13" s="5" t="s">
        <v>34</v>
      </c>
      <c r="C13" s="1" t="s">
        <v>14</v>
      </c>
      <c r="D13" s="4">
        <v>142960</v>
      </c>
      <c r="E13" s="4">
        <v>85634</v>
      </c>
      <c r="F13" s="4">
        <v>25300</v>
      </c>
      <c r="G13" s="4">
        <v>152300</v>
      </c>
      <c r="H13" s="4">
        <v>64164</v>
      </c>
      <c r="I13" s="2"/>
      <c r="J13" s="2"/>
      <c r="K13" s="2"/>
      <c r="L13" s="1" t="s">
        <v>8</v>
      </c>
      <c r="M13" s="2"/>
      <c r="N13" s="2"/>
      <c r="O13" s="2"/>
      <c r="P13" s="2"/>
      <c r="Q13" s="4"/>
      <c r="R13" s="2"/>
      <c r="S13" s="2"/>
      <c r="T13" s="5"/>
      <c r="U13" s="2"/>
      <c r="V13" s="2"/>
      <c r="W13" s="2"/>
      <c r="X13" s="2"/>
      <c r="Y13" s="2"/>
      <c r="Z13" s="2"/>
      <c r="AA13" s="2"/>
    </row>
    <row r="14" spans="1:27" ht="15.75" customHeight="1" x14ac:dyDescent="0.15">
      <c r="A14" s="5">
        <v>70</v>
      </c>
      <c r="B14" s="1" t="s">
        <v>35</v>
      </c>
      <c r="C14" s="1" t="s">
        <v>14</v>
      </c>
      <c r="D14" s="3"/>
      <c r="E14" s="4">
        <v>10000</v>
      </c>
      <c r="F14" s="3"/>
      <c r="G14" s="3"/>
      <c r="H14" s="3"/>
      <c r="I14" s="2"/>
      <c r="J14" s="5" t="s">
        <v>15</v>
      </c>
      <c r="K14" s="1" t="s">
        <v>16</v>
      </c>
      <c r="L14" s="3">
        <f t="shared" ref="L14:L17" si="4">SUMIF($C$4:$C$82,K14,$G$4:$G$82)</f>
        <v>0</v>
      </c>
      <c r="M14" s="6">
        <f t="shared" ref="M14:M18" si="5">L14/100000</f>
        <v>0</v>
      </c>
      <c r="N14" s="2"/>
      <c r="O14" s="2"/>
      <c r="P14" s="2"/>
      <c r="Q14" s="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15">
      <c r="A15" s="5">
        <v>31</v>
      </c>
      <c r="B15" s="1" t="s">
        <v>36</v>
      </c>
      <c r="C15" s="1" t="s">
        <v>14</v>
      </c>
      <c r="D15" s="4">
        <v>7829</v>
      </c>
      <c r="E15" s="4">
        <v>12250</v>
      </c>
      <c r="F15" s="4">
        <v>3400</v>
      </c>
      <c r="G15" s="4">
        <f>3000+100</f>
        <v>3100</v>
      </c>
      <c r="H15" s="4">
        <v>11151</v>
      </c>
      <c r="I15" s="2"/>
      <c r="J15" s="5" t="s">
        <v>18</v>
      </c>
      <c r="K15" s="1" t="s">
        <v>19</v>
      </c>
      <c r="L15" s="3">
        <f t="shared" si="4"/>
        <v>1313301</v>
      </c>
      <c r="M15" s="6">
        <f t="shared" si="5"/>
        <v>13.133010000000001</v>
      </c>
      <c r="N15" s="2"/>
      <c r="O15" s="2"/>
      <c r="P15" s="2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15">
      <c r="A16" s="5">
        <v>69</v>
      </c>
      <c r="B16" s="5" t="s">
        <v>37</v>
      </c>
      <c r="C16" s="1" t="s">
        <v>14</v>
      </c>
      <c r="D16" s="3"/>
      <c r="E16" s="4">
        <v>8808</v>
      </c>
      <c r="F16" s="3"/>
      <c r="G16" s="3"/>
      <c r="H16" s="3"/>
      <c r="I16" s="2"/>
      <c r="J16" s="5" t="s">
        <v>21</v>
      </c>
      <c r="K16" s="1" t="s">
        <v>22</v>
      </c>
      <c r="L16" s="3">
        <f t="shared" si="4"/>
        <v>570200</v>
      </c>
      <c r="M16" s="6">
        <f t="shared" si="5"/>
        <v>5.702</v>
      </c>
      <c r="N16" s="6">
        <f>M15+M16</f>
        <v>18.83501</v>
      </c>
      <c r="O16" s="2"/>
      <c r="P16" s="2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15">
      <c r="A17" s="5">
        <v>25</v>
      </c>
      <c r="B17" s="5" t="s">
        <v>38</v>
      </c>
      <c r="C17" s="1" t="s">
        <v>14</v>
      </c>
      <c r="D17" s="4">
        <v>5664</v>
      </c>
      <c r="E17" s="4">
        <v>15500</v>
      </c>
      <c r="F17" s="4">
        <v>3000</v>
      </c>
      <c r="G17" s="4">
        <v>18500</v>
      </c>
      <c r="H17" s="4">
        <v>18000</v>
      </c>
      <c r="I17" s="2"/>
      <c r="J17" s="5" t="s">
        <v>24</v>
      </c>
      <c r="K17" s="1" t="s">
        <v>25</v>
      </c>
      <c r="L17" s="3">
        <f t="shared" si="4"/>
        <v>2997522</v>
      </c>
      <c r="M17" s="6">
        <f t="shared" si="5"/>
        <v>29.97522</v>
      </c>
      <c r="N17" s="2"/>
      <c r="O17" s="2"/>
      <c r="P17" s="2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15">
      <c r="A18" s="5">
        <v>53</v>
      </c>
      <c r="B18" s="5" t="s">
        <v>31</v>
      </c>
      <c r="C18" s="1" t="s">
        <v>39</v>
      </c>
      <c r="D18" s="4">
        <v>7214170.2999999998</v>
      </c>
      <c r="E18" s="4">
        <v>9688931.25</v>
      </c>
      <c r="F18" s="4">
        <v>7833913</v>
      </c>
      <c r="G18" s="4">
        <v>8257652</v>
      </c>
      <c r="H18" s="4">
        <v>6112710.5700000003</v>
      </c>
      <c r="I18" s="2"/>
      <c r="J18" s="2"/>
      <c r="K18" s="1" t="s">
        <v>1</v>
      </c>
      <c r="L18" s="3">
        <f>SUM(L14:L17)</f>
        <v>4881023</v>
      </c>
      <c r="M18" s="6">
        <f t="shared" si="5"/>
        <v>48.810229999999997</v>
      </c>
      <c r="N18" s="2"/>
      <c r="O18" s="2"/>
      <c r="P18" s="2"/>
      <c r="Q18" s="3"/>
      <c r="R18" s="2"/>
      <c r="S18" s="2"/>
      <c r="T18" s="5"/>
      <c r="U18" s="2"/>
      <c r="V18" s="2"/>
      <c r="W18" s="2"/>
      <c r="X18" s="2"/>
      <c r="Y18" s="2"/>
      <c r="Z18" s="2"/>
      <c r="AA18" s="2"/>
    </row>
    <row r="19" spans="1:27" ht="15.75" customHeight="1" x14ac:dyDescent="0.15">
      <c r="A19" s="5">
        <v>24</v>
      </c>
      <c r="B19" s="5" t="s">
        <v>40</v>
      </c>
      <c r="C19" s="1" t="s">
        <v>41</v>
      </c>
      <c r="D19" s="4">
        <v>6200</v>
      </c>
      <c r="E19" s="3"/>
      <c r="F19" s="3"/>
      <c r="G19" s="4">
        <v>16425</v>
      </c>
      <c r="H19" s="4">
        <v>9550</v>
      </c>
      <c r="I19" s="2"/>
      <c r="J19" s="1" t="s">
        <v>28</v>
      </c>
      <c r="K19" s="1" t="s">
        <v>29</v>
      </c>
      <c r="L19" s="3">
        <f>SUMIF($C$4:$C$82,K19,$G$4:$G$82)</f>
        <v>37573530</v>
      </c>
      <c r="M19" s="2"/>
      <c r="N19" s="2"/>
      <c r="O19" s="2"/>
      <c r="P19" s="2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15">
      <c r="A20" s="5">
        <v>1</v>
      </c>
      <c r="B20" s="5" t="s">
        <v>42</v>
      </c>
      <c r="C20" s="1" t="s">
        <v>41</v>
      </c>
      <c r="D20" s="4">
        <v>100000</v>
      </c>
      <c r="E20" s="3"/>
      <c r="F20" s="4">
        <v>200000</v>
      </c>
      <c r="G20" s="4"/>
      <c r="H20" s="4">
        <v>200000</v>
      </c>
      <c r="I20" s="2"/>
      <c r="J20" s="1" t="s">
        <v>31</v>
      </c>
      <c r="K20" s="1" t="s">
        <v>32</v>
      </c>
      <c r="L20" s="3">
        <f>SUMIF($C$4:$C$56,K20,$G$4:$G$56)</f>
        <v>8257652</v>
      </c>
      <c r="M20" s="2"/>
      <c r="N20" s="2"/>
      <c r="O20" s="2"/>
      <c r="P20" s="2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15">
      <c r="A21" s="5">
        <v>9</v>
      </c>
      <c r="B21" s="5" t="s">
        <v>43</v>
      </c>
      <c r="C21" s="1" t="s">
        <v>41</v>
      </c>
      <c r="D21" s="4">
        <v>228110</v>
      </c>
      <c r="E21" s="4">
        <v>206940</v>
      </c>
      <c r="F21" s="4">
        <v>89674</v>
      </c>
      <c r="G21" s="4">
        <v>82147</v>
      </c>
      <c r="H21" s="4">
        <v>132060</v>
      </c>
      <c r="I21" s="2"/>
      <c r="J21" s="2"/>
      <c r="K21" s="2"/>
      <c r="L21" s="3">
        <f>SUM(L18:L20)</f>
        <v>50712205</v>
      </c>
      <c r="M21" s="2"/>
      <c r="N21" s="2"/>
      <c r="O21" s="2"/>
      <c r="P21" s="2"/>
      <c r="Q21" s="3"/>
      <c r="R21" s="2"/>
      <c r="S21" s="2"/>
      <c r="T21" s="5"/>
      <c r="U21" s="2"/>
      <c r="V21" s="2"/>
      <c r="W21" s="2"/>
      <c r="X21" s="2"/>
      <c r="Y21" s="2"/>
      <c r="Z21" s="2"/>
      <c r="AA21" s="2"/>
    </row>
    <row r="22" spans="1:27" ht="15.75" customHeight="1" x14ac:dyDescent="0.15">
      <c r="A22" s="5">
        <v>23</v>
      </c>
      <c r="B22" s="5" t="s">
        <v>44</v>
      </c>
      <c r="C22" s="1" t="s">
        <v>41</v>
      </c>
      <c r="D22" s="4">
        <v>204063</v>
      </c>
      <c r="E22" s="4">
        <v>211745</v>
      </c>
      <c r="F22" s="4">
        <v>40431.620000000003</v>
      </c>
      <c r="G22" s="4">
        <v>38735</v>
      </c>
      <c r="H22" s="4">
        <v>94981</v>
      </c>
      <c r="I22" s="2"/>
      <c r="J22" s="2"/>
      <c r="K22" s="2"/>
      <c r="L22" s="2"/>
      <c r="M22" s="2"/>
      <c r="N22" s="2"/>
      <c r="O22" s="2"/>
      <c r="P22" s="2"/>
      <c r="Q22" s="3"/>
      <c r="R22" s="2"/>
      <c r="S22" s="2"/>
      <c r="T22" s="5"/>
      <c r="U22" s="2"/>
      <c r="V22" s="2"/>
      <c r="W22" s="2"/>
      <c r="X22" s="2"/>
      <c r="Y22" s="2"/>
      <c r="Z22" s="2"/>
      <c r="AA22" s="2"/>
    </row>
    <row r="23" spans="1:27" ht="15.75" customHeight="1" x14ac:dyDescent="0.15">
      <c r="A23" s="5">
        <v>43</v>
      </c>
      <c r="B23" s="5" t="s">
        <v>45</v>
      </c>
      <c r="C23" s="1" t="s">
        <v>41</v>
      </c>
      <c r="D23" s="4">
        <v>238312</v>
      </c>
      <c r="E23" s="4">
        <v>130225</v>
      </c>
      <c r="F23" s="3">
        <f>14694+3950+5850</f>
        <v>24494</v>
      </c>
      <c r="G23" s="4">
        <v>94983</v>
      </c>
      <c r="H23" s="4">
        <f>160076+22652</f>
        <v>182728</v>
      </c>
      <c r="I23" s="2"/>
      <c r="J23" s="2"/>
      <c r="K23" s="2"/>
      <c r="L23" s="1" t="s">
        <v>7</v>
      </c>
      <c r="M23" s="2"/>
      <c r="N23" s="2"/>
      <c r="O23" s="2"/>
      <c r="P23" s="2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15">
      <c r="A24" s="5">
        <v>2</v>
      </c>
      <c r="B24" s="5" t="s">
        <v>46</v>
      </c>
      <c r="C24" s="1" t="s">
        <v>41</v>
      </c>
      <c r="D24" s="4">
        <v>23217</v>
      </c>
      <c r="E24" s="3"/>
      <c r="F24" s="4"/>
      <c r="G24" s="4">
        <v>209214</v>
      </c>
      <c r="H24" s="4">
        <v>50200</v>
      </c>
      <c r="I24" s="2"/>
      <c r="J24" s="5" t="s">
        <v>15</v>
      </c>
      <c r="K24" s="1" t="s">
        <v>16</v>
      </c>
      <c r="L24" s="3">
        <f t="shared" ref="L24:L27" si="6">SUMIF($C$4:$C$82,K24,$F$4:$F$82)</f>
        <v>4000000</v>
      </c>
      <c r="M24" s="6">
        <f t="shared" ref="M24:M28" si="7">L24/100000</f>
        <v>40</v>
      </c>
      <c r="N24" s="2"/>
      <c r="O24" s="2"/>
      <c r="P24" s="2"/>
      <c r="Q24" s="3"/>
      <c r="R24" s="2"/>
      <c r="S24" s="2"/>
      <c r="T24" s="5"/>
      <c r="U24" s="2"/>
      <c r="V24" s="2"/>
      <c r="W24" s="2"/>
      <c r="X24" s="2"/>
      <c r="Y24" s="2"/>
      <c r="Z24" s="2"/>
      <c r="AA24" s="2"/>
    </row>
    <row r="25" spans="1:27" ht="15.75" customHeight="1" x14ac:dyDescent="0.15">
      <c r="A25" s="5">
        <v>45</v>
      </c>
      <c r="B25" s="5" t="s">
        <v>47</v>
      </c>
      <c r="C25" s="1" t="s">
        <v>41</v>
      </c>
      <c r="D25" s="4">
        <v>291544</v>
      </c>
      <c r="E25" s="4">
        <v>56505</v>
      </c>
      <c r="F25" s="4">
        <v>45432</v>
      </c>
      <c r="G25" s="4">
        <v>66345</v>
      </c>
      <c r="H25" s="4">
        <v>1969232</v>
      </c>
      <c r="I25" s="2"/>
      <c r="J25" s="5" t="s">
        <v>18</v>
      </c>
      <c r="K25" s="1" t="s">
        <v>19</v>
      </c>
      <c r="L25" s="3">
        <f t="shared" si="6"/>
        <v>548230.80000000005</v>
      </c>
      <c r="M25" s="6">
        <f t="shared" si="7"/>
        <v>5.4823080000000006</v>
      </c>
      <c r="N25" s="2"/>
      <c r="O25" s="2"/>
      <c r="P25" s="2"/>
      <c r="Q25" s="3"/>
      <c r="R25" s="2"/>
      <c r="S25" s="2"/>
      <c r="T25" s="5"/>
      <c r="U25" s="2"/>
      <c r="V25" s="2"/>
      <c r="W25" s="2"/>
      <c r="X25" s="2"/>
      <c r="Y25" s="2"/>
      <c r="Z25" s="2"/>
      <c r="AA25" s="2"/>
    </row>
    <row r="26" spans="1:27" ht="15.75" customHeight="1" x14ac:dyDescent="0.15">
      <c r="A26" s="5">
        <v>29</v>
      </c>
      <c r="B26" s="5" t="s">
        <v>48</v>
      </c>
      <c r="C26" s="1" t="s">
        <v>41</v>
      </c>
      <c r="D26" s="3"/>
      <c r="E26" s="3"/>
      <c r="F26" s="3"/>
      <c r="G26" s="4">
        <v>36780</v>
      </c>
      <c r="H26" s="3">
        <f>12000+27380</f>
        <v>39380</v>
      </c>
      <c r="I26" s="2"/>
      <c r="J26" s="5" t="s">
        <v>21</v>
      </c>
      <c r="K26" s="1" t="s">
        <v>22</v>
      </c>
      <c r="L26" s="3">
        <f t="shared" si="6"/>
        <v>431527.62</v>
      </c>
      <c r="M26" s="6">
        <f t="shared" si="7"/>
        <v>4.3152761999999996</v>
      </c>
      <c r="N26" s="6">
        <f>M25+M26</f>
        <v>9.7975841999999993</v>
      </c>
      <c r="O26" s="2"/>
      <c r="P26" s="2"/>
      <c r="Q26" s="3"/>
      <c r="R26" s="2"/>
      <c r="S26" s="2"/>
      <c r="T26" s="5"/>
      <c r="U26" s="2"/>
      <c r="V26" s="2"/>
      <c r="W26" s="2"/>
      <c r="X26" s="2"/>
      <c r="Y26" s="2"/>
      <c r="Z26" s="2"/>
      <c r="AA26" s="2"/>
    </row>
    <row r="27" spans="1:27" ht="15.75" customHeight="1" x14ac:dyDescent="0.15">
      <c r="A27" s="5">
        <v>10</v>
      </c>
      <c r="B27" s="5" t="s">
        <v>49</v>
      </c>
      <c r="C27" s="1" t="s">
        <v>41</v>
      </c>
      <c r="D27" s="4">
        <v>23898</v>
      </c>
      <c r="E27" s="4">
        <v>19844</v>
      </c>
      <c r="F27" s="4">
        <v>25214</v>
      </c>
      <c r="G27" s="4">
        <v>19451</v>
      </c>
      <c r="H27" s="4">
        <v>12262</v>
      </c>
      <c r="I27" s="2"/>
      <c r="J27" s="5" t="s">
        <v>24</v>
      </c>
      <c r="K27" s="1" t="s">
        <v>25</v>
      </c>
      <c r="L27" s="3">
        <f t="shared" si="6"/>
        <v>1840305.45</v>
      </c>
      <c r="M27" s="6">
        <f t="shared" si="7"/>
        <v>18.4030545</v>
      </c>
      <c r="N27" s="2"/>
      <c r="O27" s="2"/>
      <c r="P27" s="2"/>
      <c r="Q27" s="3"/>
      <c r="R27" s="2"/>
      <c r="S27" s="2"/>
      <c r="T27" s="5"/>
      <c r="U27" s="2"/>
      <c r="V27" s="2"/>
      <c r="W27" s="2"/>
      <c r="X27" s="2"/>
      <c r="Y27" s="2"/>
      <c r="Z27" s="2"/>
      <c r="AA27" s="2"/>
    </row>
    <row r="28" spans="1:27" ht="15.75" customHeight="1" x14ac:dyDescent="0.15">
      <c r="A28" s="5">
        <v>55</v>
      </c>
      <c r="B28" s="5" t="s">
        <v>50</v>
      </c>
      <c r="C28" s="1" t="s">
        <v>41</v>
      </c>
      <c r="D28" s="3"/>
      <c r="E28" s="3"/>
      <c r="F28" s="4">
        <v>6282</v>
      </c>
      <c r="G28" s="4">
        <v>6120</v>
      </c>
      <c r="H28" s="4"/>
      <c r="I28" s="2"/>
      <c r="J28" s="2"/>
      <c r="K28" s="1" t="s">
        <v>1</v>
      </c>
      <c r="L28" s="3">
        <f>SUM(L24:L27)</f>
        <v>6820063.8700000001</v>
      </c>
      <c r="M28" s="6">
        <f t="shared" si="7"/>
        <v>68.200638699999999</v>
      </c>
      <c r="N28" s="2"/>
      <c r="O28" s="2"/>
      <c r="P28" s="2"/>
      <c r="Q28" s="3"/>
      <c r="R28" s="2"/>
      <c r="S28" s="2"/>
      <c r="T28" s="5"/>
      <c r="U28" s="2"/>
      <c r="V28" s="2"/>
      <c r="W28" s="2"/>
      <c r="X28" s="2"/>
      <c r="Y28" s="2"/>
      <c r="Z28" s="2"/>
      <c r="AA28" s="2"/>
    </row>
    <row r="29" spans="1:27" ht="15.75" customHeight="1" x14ac:dyDescent="0.15">
      <c r="A29" s="5">
        <v>54</v>
      </c>
      <c r="B29" s="5" t="s">
        <v>51</v>
      </c>
      <c r="C29" s="1" t="s">
        <v>52</v>
      </c>
      <c r="D29" s="4">
        <v>1400</v>
      </c>
      <c r="E29" s="4">
        <v>65700</v>
      </c>
      <c r="F29" s="4">
        <v>19300</v>
      </c>
      <c r="G29" s="4">
        <v>2469</v>
      </c>
      <c r="H29" s="4"/>
      <c r="I29" s="2"/>
      <c r="J29" s="1" t="s">
        <v>28</v>
      </c>
      <c r="K29" s="1" t="s">
        <v>29</v>
      </c>
      <c r="L29" s="3">
        <f>SUMIF($C$4:$C$82,K29,$F$4:$F$82)</f>
        <v>33583620</v>
      </c>
      <c r="M29" s="2"/>
      <c r="N29" s="2"/>
      <c r="O29" s="2"/>
      <c r="P29" s="2"/>
      <c r="Q29" s="3"/>
      <c r="R29" s="2"/>
      <c r="S29" s="2"/>
      <c r="T29" s="5"/>
      <c r="U29" s="2"/>
      <c r="V29" s="2"/>
      <c r="W29" s="2"/>
      <c r="X29" s="2"/>
      <c r="Y29" s="2"/>
      <c r="Z29" s="2"/>
      <c r="AA29" s="2"/>
    </row>
    <row r="30" spans="1:27" ht="15.75" customHeight="1" x14ac:dyDescent="0.15">
      <c r="A30" s="5">
        <v>17</v>
      </c>
      <c r="B30" s="1" t="s">
        <v>53</v>
      </c>
      <c r="C30" s="1" t="s">
        <v>52</v>
      </c>
      <c r="D30" s="3"/>
      <c r="E30" s="3"/>
      <c r="F30" s="3"/>
      <c r="G30" s="4">
        <v>1894</v>
      </c>
      <c r="H30" s="4">
        <v>3658</v>
      </c>
      <c r="I30" s="2"/>
      <c r="J30" s="1" t="s">
        <v>31</v>
      </c>
      <c r="K30" s="1" t="s">
        <v>32</v>
      </c>
      <c r="L30" s="3">
        <f>SUMIF($C$4:$C$56,K30,$F$4:$F$56)</f>
        <v>7833913</v>
      </c>
      <c r="M30" s="2"/>
      <c r="N30" s="2"/>
      <c r="O30" s="2"/>
      <c r="P30" s="2"/>
      <c r="Q30" s="3"/>
      <c r="R30" s="2"/>
      <c r="S30" s="2"/>
      <c r="T30" s="5"/>
      <c r="U30" s="2"/>
      <c r="V30" s="2"/>
      <c r="W30" s="2"/>
      <c r="X30" s="2"/>
      <c r="Y30" s="2"/>
      <c r="Z30" s="2"/>
      <c r="AA30" s="2"/>
    </row>
    <row r="31" spans="1:27" ht="15.75" customHeight="1" x14ac:dyDescent="0.15">
      <c r="A31" s="5">
        <v>71</v>
      </c>
      <c r="B31" s="1" t="s">
        <v>54</v>
      </c>
      <c r="C31" s="1" t="s">
        <v>52</v>
      </c>
      <c r="D31" s="3"/>
      <c r="E31" s="4">
        <v>6000</v>
      </c>
      <c r="F31" s="3"/>
      <c r="G31" s="3"/>
      <c r="H31" s="3"/>
      <c r="I31" s="2"/>
      <c r="J31" s="2"/>
      <c r="K31" s="2"/>
      <c r="L31" s="3">
        <f>SUM(L28:L30)</f>
        <v>48237596.869999997</v>
      </c>
      <c r="M31" s="2"/>
      <c r="N31" s="2"/>
      <c r="O31" s="2"/>
      <c r="P31" s="2"/>
      <c r="Q31" s="3"/>
      <c r="R31" s="2"/>
      <c r="S31" s="2"/>
      <c r="T31" s="5"/>
      <c r="U31" s="2"/>
      <c r="V31" s="2"/>
      <c r="W31" s="2"/>
      <c r="X31" s="2"/>
      <c r="Y31" s="2"/>
      <c r="Z31" s="2"/>
      <c r="AA31" s="2"/>
    </row>
    <row r="32" spans="1:27" ht="15.75" customHeight="1" x14ac:dyDescent="0.15">
      <c r="A32" s="5">
        <v>20</v>
      </c>
      <c r="B32" s="1" t="s">
        <v>55</v>
      </c>
      <c r="C32" s="1" t="s">
        <v>52</v>
      </c>
      <c r="D32" s="4"/>
      <c r="E32" s="4"/>
      <c r="F32" s="4">
        <v>200</v>
      </c>
      <c r="G32" s="4"/>
      <c r="H32" s="4">
        <v>9985</v>
      </c>
      <c r="I32" s="2"/>
      <c r="J32" s="2"/>
      <c r="K32" s="2"/>
      <c r="L32" s="2"/>
      <c r="M32" s="2"/>
      <c r="N32" s="2"/>
      <c r="O32" s="2"/>
      <c r="P32" s="2"/>
      <c r="Q32" s="3"/>
      <c r="R32" s="2"/>
      <c r="S32" s="2"/>
      <c r="T32" s="5"/>
      <c r="U32" s="2"/>
      <c r="V32" s="2"/>
      <c r="W32" s="2"/>
      <c r="X32" s="2"/>
      <c r="Y32" s="2"/>
      <c r="Z32" s="2"/>
      <c r="AA32" s="2"/>
    </row>
    <row r="33" spans="1:27" ht="15.75" customHeight="1" x14ac:dyDescent="0.15">
      <c r="A33" s="5">
        <v>56</v>
      </c>
      <c r="B33" s="5" t="s">
        <v>56</v>
      </c>
      <c r="C33" s="1" t="s">
        <v>52</v>
      </c>
      <c r="D33" s="4">
        <v>1000</v>
      </c>
      <c r="E33" s="4">
        <v>1000</v>
      </c>
      <c r="F33" s="3"/>
      <c r="G33" s="4">
        <v>1000</v>
      </c>
      <c r="H33" s="4"/>
      <c r="I33" s="2"/>
      <c r="J33" s="2"/>
      <c r="K33" s="2"/>
      <c r="L33" s="2"/>
      <c r="M33" s="2"/>
      <c r="N33" s="2"/>
      <c r="O33" s="2"/>
      <c r="P33" s="2"/>
      <c r="Q33" s="3"/>
      <c r="R33" s="2"/>
      <c r="S33" s="2"/>
      <c r="T33" s="5"/>
      <c r="U33" s="2"/>
      <c r="V33" s="2"/>
      <c r="W33" s="2"/>
      <c r="X33" s="2"/>
      <c r="Y33" s="2"/>
      <c r="Z33" s="2"/>
      <c r="AA33" s="2"/>
    </row>
    <row r="34" spans="1:27" ht="15.75" customHeight="1" x14ac:dyDescent="0.15">
      <c r="A34" s="5">
        <v>79</v>
      </c>
      <c r="B34" s="1" t="s">
        <v>57</v>
      </c>
      <c r="C34" s="1" t="s">
        <v>52</v>
      </c>
      <c r="D34" s="4">
        <v>18720</v>
      </c>
      <c r="E34" s="3"/>
      <c r="F34" s="3"/>
      <c r="G34" s="3"/>
      <c r="H34" s="3"/>
      <c r="I34" s="2"/>
      <c r="J34" s="2"/>
      <c r="K34" s="2"/>
      <c r="L34" s="1" t="s">
        <v>6</v>
      </c>
      <c r="M34" s="2"/>
      <c r="N34" s="2"/>
      <c r="O34" s="2"/>
      <c r="P34" s="2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15">
      <c r="A35" s="5">
        <v>15</v>
      </c>
      <c r="B35" s="5" t="s">
        <v>58</v>
      </c>
      <c r="C35" s="1" t="s">
        <v>52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2"/>
      <c r="J35" s="5" t="s">
        <v>15</v>
      </c>
      <c r="K35" s="1" t="s">
        <v>16</v>
      </c>
      <c r="L35" s="3">
        <f t="shared" ref="L35:L38" si="8">SUMIF($C$4:$C$82,K35,$E$4:$E$82)</f>
        <v>0</v>
      </c>
      <c r="M35" s="6">
        <f t="shared" ref="M35:M39" si="9">L35/100000</f>
        <v>0</v>
      </c>
      <c r="N35" s="2"/>
      <c r="O35" s="2"/>
      <c r="P35" s="2"/>
      <c r="Q35" s="3"/>
      <c r="R35" s="2"/>
      <c r="S35" s="2"/>
      <c r="T35" s="5"/>
      <c r="U35" s="2"/>
      <c r="V35" s="2"/>
      <c r="W35" s="2"/>
      <c r="X35" s="2"/>
      <c r="Y35" s="2"/>
      <c r="Z35" s="2"/>
      <c r="AA35" s="2"/>
    </row>
    <row r="36" spans="1:27" ht="15.75" customHeight="1" x14ac:dyDescent="0.15">
      <c r="A36" s="5">
        <v>28</v>
      </c>
      <c r="B36" s="5" t="s">
        <v>59</v>
      </c>
      <c r="C36" s="1" t="s">
        <v>52</v>
      </c>
      <c r="D36" s="4">
        <v>1546</v>
      </c>
      <c r="E36" s="4">
        <v>2765.14</v>
      </c>
      <c r="F36" s="4">
        <v>2085.06</v>
      </c>
      <c r="G36" s="4">
        <v>4211</v>
      </c>
      <c r="H36" s="4">
        <v>6066.84</v>
      </c>
      <c r="I36" s="2"/>
      <c r="J36" s="5" t="s">
        <v>18</v>
      </c>
      <c r="K36" s="1" t="s">
        <v>19</v>
      </c>
      <c r="L36" s="3">
        <f t="shared" si="8"/>
        <v>1774701</v>
      </c>
      <c r="M36" s="6">
        <f t="shared" si="9"/>
        <v>17.74701</v>
      </c>
      <c r="N36" s="2"/>
      <c r="O36" s="2"/>
      <c r="P36" s="2"/>
      <c r="Q36" s="3"/>
      <c r="R36" s="2"/>
      <c r="S36" s="2"/>
      <c r="T36" s="5"/>
      <c r="U36" s="2"/>
      <c r="V36" s="2"/>
      <c r="W36" s="2"/>
      <c r="X36" s="2"/>
      <c r="Y36" s="2"/>
      <c r="Z36" s="2"/>
      <c r="AA36" s="2"/>
    </row>
    <row r="37" spans="1:27" ht="15.75" customHeight="1" x14ac:dyDescent="0.15">
      <c r="A37" s="5">
        <v>41</v>
      </c>
      <c r="B37" s="1" t="s">
        <v>60</v>
      </c>
      <c r="C37" s="1" t="s">
        <v>52</v>
      </c>
      <c r="D37" s="3"/>
      <c r="E37" s="3"/>
      <c r="F37" s="3"/>
      <c r="G37" s="3"/>
      <c r="H37" s="4">
        <v>22235</v>
      </c>
      <c r="I37" s="2"/>
      <c r="J37" s="5" t="s">
        <v>21</v>
      </c>
      <c r="K37" s="1" t="s">
        <v>22</v>
      </c>
      <c r="L37" s="3">
        <f t="shared" si="8"/>
        <v>625259</v>
      </c>
      <c r="M37" s="6">
        <f t="shared" si="9"/>
        <v>6.2525899999999996</v>
      </c>
      <c r="N37" s="6">
        <f>M36+M37</f>
        <v>23.999600000000001</v>
      </c>
      <c r="O37" s="2"/>
      <c r="P37" s="2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15">
      <c r="A38" s="5">
        <v>35</v>
      </c>
      <c r="B38" s="5" t="s">
        <v>61</v>
      </c>
      <c r="C38" s="1" t="s">
        <v>52</v>
      </c>
      <c r="D38" s="3"/>
      <c r="E38" s="3"/>
      <c r="F38" s="3"/>
      <c r="G38" s="3"/>
      <c r="H38" s="4">
        <v>900</v>
      </c>
      <c r="I38" s="2"/>
      <c r="J38" s="5" t="s">
        <v>24</v>
      </c>
      <c r="K38" s="1" t="s">
        <v>25</v>
      </c>
      <c r="L38" s="3">
        <f t="shared" si="8"/>
        <v>2290377.14</v>
      </c>
      <c r="M38" s="6">
        <f t="shared" si="9"/>
        <v>22.9037714</v>
      </c>
      <c r="N38" s="2"/>
      <c r="O38" s="2"/>
      <c r="P38" s="2"/>
      <c r="Q38" s="3"/>
      <c r="R38" s="2"/>
      <c r="S38" s="2"/>
      <c r="T38" s="5"/>
      <c r="U38" s="2"/>
      <c r="V38" s="2"/>
      <c r="W38" s="2"/>
      <c r="X38" s="2"/>
      <c r="Y38" s="2"/>
      <c r="Z38" s="2"/>
      <c r="AA38" s="2"/>
    </row>
    <row r="39" spans="1:27" ht="15.75" customHeight="1" x14ac:dyDescent="0.15">
      <c r="A39" s="5">
        <v>66</v>
      </c>
      <c r="B39" s="1" t="s">
        <v>62</v>
      </c>
      <c r="C39" s="1" t="s">
        <v>52</v>
      </c>
      <c r="D39" s="4">
        <v>1400</v>
      </c>
      <c r="E39" s="4">
        <v>5145</v>
      </c>
      <c r="F39" s="3"/>
      <c r="G39" s="3"/>
      <c r="H39" s="3"/>
      <c r="I39" s="2"/>
      <c r="J39" s="2"/>
      <c r="K39" s="1" t="s">
        <v>1</v>
      </c>
      <c r="L39" s="3">
        <f>SUM(L35:L38)</f>
        <v>4690337.1400000006</v>
      </c>
      <c r="M39" s="6">
        <f t="shared" si="9"/>
        <v>46.903371400000005</v>
      </c>
      <c r="N39" s="2"/>
      <c r="O39" s="2"/>
      <c r="P39" s="2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15">
      <c r="A40" s="5">
        <v>14</v>
      </c>
      <c r="B40" s="1" t="s">
        <v>63</v>
      </c>
      <c r="C40" s="1" t="s">
        <v>52</v>
      </c>
      <c r="D40" s="4">
        <v>29081</v>
      </c>
      <c r="E40" s="4">
        <v>30627</v>
      </c>
      <c r="F40" s="4">
        <v>23256</v>
      </c>
      <c r="G40" s="4">
        <v>29700</v>
      </c>
      <c r="H40" s="4">
        <v>19774</v>
      </c>
      <c r="I40" s="2"/>
      <c r="J40" s="1" t="s">
        <v>28</v>
      </c>
      <c r="K40" s="1" t="s">
        <v>29</v>
      </c>
      <c r="L40" s="3">
        <f>SUMIF($C$4:$C$82,K40,$E$4:$E$82)</f>
        <v>33935507</v>
      </c>
      <c r="M40" s="2"/>
      <c r="N40" s="2"/>
      <c r="O40" s="2"/>
      <c r="P40" s="2"/>
      <c r="Q40" s="3"/>
      <c r="R40" s="2"/>
      <c r="S40" s="2"/>
      <c r="T40" s="5"/>
      <c r="U40" s="2"/>
      <c r="V40" s="2"/>
      <c r="W40" s="2"/>
      <c r="X40" s="2"/>
      <c r="Y40" s="2"/>
      <c r="Z40" s="2"/>
      <c r="AA40" s="2"/>
    </row>
    <row r="41" spans="1:27" ht="15.75" customHeight="1" x14ac:dyDescent="0.15">
      <c r="A41" s="5">
        <v>40</v>
      </c>
      <c r="B41" s="5" t="s">
        <v>64</v>
      </c>
      <c r="C41" s="1" t="s">
        <v>52</v>
      </c>
      <c r="D41" s="3"/>
      <c r="E41" s="4">
        <v>350798</v>
      </c>
      <c r="F41" s="4">
        <v>139777</v>
      </c>
      <c r="G41" s="4">
        <v>297991</v>
      </c>
      <c r="H41" s="4">
        <v>647316</v>
      </c>
      <c r="I41" s="2"/>
      <c r="J41" s="1" t="s">
        <v>31</v>
      </c>
      <c r="K41" s="1" t="s">
        <v>32</v>
      </c>
      <c r="L41" s="3">
        <f>SUMIF($C$4:$C$56,K41,$E$4:$E$56)</f>
        <v>9688931.25</v>
      </c>
      <c r="M41" s="2"/>
      <c r="N41" s="2"/>
      <c r="O41" s="2"/>
      <c r="P41" s="2"/>
      <c r="Q41" s="3"/>
      <c r="R41" s="2"/>
      <c r="S41" s="2"/>
      <c r="T41" s="5"/>
      <c r="U41" s="2"/>
      <c r="V41" s="2"/>
      <c r="W41" s="2"/>
      <c r="X41" s="2"/>
      <c r="Y41" s="2"/>
      <c r="Z41" s="2"/>
      <c r="AA41" s="2"/>
    </row>
    <row r="42" spans="1:27" ht="15.75" customHeight="1" x14ac:dyDescent="0.15">
      <c r="A42" s="5">
        <v>67</v>
      </c>
      <c r="B42" s="1" t="s">
        <v>64</v>
      </c>
      <c r="C42" s="1" t="s">
        <v>52</v>
      </c>
      <c r="D42" s="4">
        <v>234360</v>
      </c>
      <c r="E42" s="4"/>
      <c r="F42" s="3"/>
      <c r="G42" s="3"/>
      <c r="H42" s="3"/>
      <c r="I42" s="2"/>
      <c r="J42" s="2"/>
      <c r="K42" s="2"/>
      <c r="L42" s="3">
        <f>SUM(L39:L41)</f>
        <v>48314775.390000001</v>
      </c>
      <c r="M42" s="2"/>
      <c r="N42" s="2"/>
      <c r="O42" s="2"/>
      <c r="P42" s="2"/>
      <c r="Q42" s="3"/>
      <c r="R42" s="2"/>
      <c r="S42" s="2"/>
      <c r="T42" s="5"/>
      <c r="U42" s="2"/>
      <c r="V42" s="2"/>
      <c r="W42" s="2"/>
      <c r="X42" s="2"/>
      <c r="Y42" s="2"/>
      <c r="Z42" s="2"/>
      <c r="AA42" s="2"/>
    </row>
    <row r="43" spans="1:27" ht="15.75" customHeight="1" x14ac:dyDescent="0.15">
      <c r="A43" s="5">
        <v>38</v>
      </c>
      <c r="B43" s="5" t="s">
        <v>65</v>
      </c>
      <c r="C43" s="1" t="s">
        <v>52</v>
      </c>
      <c r="D43" s="3"/>
      <c r="E43" s="3"/>
      <c r="F43" s="3"/>
      <c r="G43" s="4">
        <v>15000</v>
      </c>
      <c r="H43" s="4">
        <v>22700</v>
      </c>
      <c r="I43" s="2"/>
      <c r="J43" s="2"/>
      <c r="K43" s="2"/>
      <c r="L43" s="2"/>
      <c r="M43" s="2"/>
      <c r="N43" s="2"/>
      <c r="O43" s="2"/>
      <c r="P43" s="2"/>
      <c r="Q43" s="3"/>
      <c r="R43" s="2"/>
      <c r="S43" s="2"/>
      <c r="T43" s="5"/>
      <c r="U43" s="2"/>
      <c r="V43" s="2"/>
      <c r="W43" s="2"/>
      <c r="X43" s="2"/>
      <c r="Y43" s="2"/>
      <c r="Z43" s="2"/>
      <c r="AA43" s="2"/>
    </row>
    <row r="44" spans="1:27" ht="15.75" customHeight="1" x14ac:dyDescent="0.15">
      <c r="A44" s="5">
        <v>27</v>
      </c>
      <c r="B44" s="5" t="s">
        <v>66</v>
      </c>
      <c r="C44" s="1" t="s">
        <v>52</v>
      </c>
      <c r="D44" s="4">
        <v>204615</v>
      </c>
      <c r="E44" s="4">
        <v>327129</v>
      </c>
      <c r="F44" s="4">
        <v>23848</v>
      </c>
      <c r="G44" s="4">
        <v>23789</v>
      </c>
      <c r="H44" s="4">
        <v>260102</v>
      </c>
      <c r="I44" s="2"/>
      <c r="J44" s="2"/>
      <c r="K44" s="2"/>
      <c r="L44" s="2"/>
      <c r="M44" s="2"/>
      <c r="N44" s="2"/>
      <c r="O44" s="2"/>
      <c r="P44" s="2"/>
      <c r="Q44" s="3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15">
      <c r="A45" s="5">
        <v>68</v>
      </c>
      <c r="B45" s="1" t="s">
        <v>67</v>
      </c>
      <c r="C45" s="1" t="s">
        <v>52</v>
      </c>
      <c r="D45" s="4"/>
      <c r="E45" s="4">
        <v>2650</v>
      </c>
      <c r="F45" s="3"/>
      <c r="G45" s="3"/>
      <c r="H45" s="3"/>
      <c r="I45" s="2"/>
      <c r="J45" s="2"/>
      <c r="K45" s="2"/>
      <c r="L45" s="1" t="s">
        <v>5</v>
      </c>
      <c r="M45" s="2"/>
      <c r="N45" s="2"/>
      <c r="O45" s="2"/>
      <c r="P45" s="2"/>
      <c r="Q45" s="3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15">
      <c r="A46" s="5">
        <v>46</v>
      </c>
      <c r="B46" s="5" t="s">
        <v>68</v>
      </c>
      <c r="C46" s="1" t="s">
        <v>52</v>
      </c>
      <c r="D46" s="4">
        <v>1360432</v>
      </c>
      <c r="E46" s="4">
        <v>1105466</v>
      </c>
      <c r="F46" s="4">
        <v>1066993.3899999999</v>
      </c>
      <c r="G46" s="4">
        <v>1883369</v>
      </c>
      <c r="H46" s="4">
        <v>2481106.1800000002</v>
      </c>
      <c r="I46" s="2"/>
      <c r="J46" s="5" t="s">
        <v>15</v>
      </c>
      <c r="K46" s="1" t="s">
        <v>16</v>
      </c>
      <c r="L46" s="3">
        <f t="shared" ref="L46:L49" si="10">SUMIF($C$4:$C$82,K46,$D$4:$D$82)</f>
        <v>0</v>
      </c>
      <c r="M46" s="6">
        <f t="shared" ref="M46:M50" si="11">L46/100000</f>
        <v>0</v>
      </c>
      <c r="N46" s="2"/>
      <c r="O46" s="2"/>
      <c r="P46" s="2"/>
      <c r="Q46" s="3"/>
      <c r="R46" s="2"/>
      <c r="S46" s="2"/>
      <c r="T46" s="5"/>
      <c r="U46" s="2"/>
      <c r="V46" s="2"/>
      <c r="W46" s="2"/>
      <c r="X46" s="2"/>
      <c r="Y46" s="2"/>
      <c r="Z46" s="2"/>
      <c r="AA46" s="2"/>
    </row>
    <row r="47" spans="1:27" ht="15.75" customHeight="1" x14ac:dyDescent="0.15">
      <c r="A47" s="5">
        <v>36</v>
      </c>
      <c r="B47" s="1" t="s">
        <v>69</v>
      </c>
      <c r="C47" s="1" t="s">
        <v>52</v>
      </c>
      <c r="D47" s="3"/>
      <c r="E47" s="3"/>
      <c r="F47" s="3"/>
      <c r="G47" s="3"/>
      <c r="H47" s="4">
        <v>17500</v>
      </c>
      <c r="I47" s="2"/>
      <c r="J47" s="5" t="s">
        <v>18</v>
      </c>
      <c r="K47" s="1" t="s">
        <v>19</v>
      </c>
      <c r="L47" s="3">
        <f t="shared" si="10"/>
        <v>1562012</v>
      </c>
      <c r="M47" s="6">
        <f t="shared" si="11"/>
        <v>15.62012</v>
      </c>
      <c r="N47" s="2"/>
      <c r="O47" s="2"/>
      <c r="P47" s="2"/>
      <c r="Q47" s="3"/>
      <c r="R47" s="2"/>
      <c r="S47" s="2"/>
      <c r="T47" s="5"/>
      <c r="U47" s="2"/>
      <c r="V47" s="2"/>
      <c r="W47" s="2"/>
      <c r="X47" s="2"/>
      <c r="Y47" s="2"/>
      <c r="Z47" s="2"/>
      <c r="AA47" s="2"/>
    </row>
    <row r="48" spans="1:27" ht="15.75" customHeight="1" x14ac:dyDescent="0.15">
      <c r="A48" s="5">
        <v>50</v>
      </c>
      <c r="B48" s="1" t="s">
        <v>70</v>
      </c>
      <c r="C48" s="1" t="s">
        <v>52</v>
      </c>
      <c r="D48" s="4">
        <v>710</v>
      </c>
      <c r="E48" s="3"/>
      <c r="F48" s="4">
        <v>235315</v>
      </c>
      <c r="G48" s="4">
        <v>326794</v>
      </c>
      <c r="H48" s="4">
        <v>756468</v>
      </c>
      <c r="I48" s="2"/>
      <c r="J48" s="5" t="s">
        <v>21</v>
      </c>
      <c r="K48" s="1" t="s">
        <v>22</v>
      </c>
      <c r="L48" s="3">
        <f t="shared" si="10"/>
        <v>1115344</v>
      </c>
      <c r="M48" s="6">
        <f t="shared" si="11"/>
        <v>11.15344</v>
      </c>
      <c r="N48" s="6">
        <f>M47+M48</f>
        <v>26.77356</v>
      </c>
      <c r="O48" s="2"/>
      <c r="P48" s="2"/>
      <c r="Q48" s="3"/>
      <c r="R48" s="2"/>
      <c r="S48" s="2"/>
      <c r="T48" s="5"/>
      <c r="U48" s="2"/>
      <c r="V48" s="2"/>
      <c r="W48" s="2"/>
      <c r="X48" s="2"/>
      <c r="Y48" s="2"/>
      <c r="Z48" s="2"/>
      <c r="AA48" s="2"/>
    </row>
    <row r="49" spans="1:27" ht="15.75" customHeight="1" x14ac:dyDescent="0.15">
      <c r="A49" s="5">
        <v>42</v>
      </c>
      <c r="B49" s="1" t="s">
        <v>71</v>
      </c>
      <c r="C49" s="1" t="s">
        <v>52</v>
      </c>
      <c r="D49" s="3"/>
      <c r="E49" s="3"/>
      <c r="F49" s="4">
        <v>49393</v>
      </c>
      <c r="G49" s="4">
        <v>31624</v>
      </c>
      <c r="H49" s="4">
        <v>45312</v>
      </c>
      <c r="I49" s="2"/>
      <c r="J49" s="5" t="s">
        <v>24</v>
      </c>
      <c r="K49" s="1" t="s">
        <v>25</v>
      </c>
      <c r="L49" s="3">
        <f t="shared" si="10"/>
        <v>3655956.5</v>
      </c>
      <c r="M49" s="6">
        <f t="shared" si="11"/>
        <v>36.559564999999999</v>
      </c>
      <c r="N49" s="2"/>
      <c r="O49" s="2"/>
      <c r="P49" s="2"/>
      <c r="Q49" s="3"/>
      <c r="R49" s="2"/>
      <c r="S49" s="2"/>
      <c r="T49" s="5"/>
      <c r="U49" s="2"/>
      <c r="V49" s="2"/>
      <c r="W49" s="2"/>
      <c r="X49" s="2"/>
      <c r="Y49" s="2"/>
      <c r="Z49" s="2"/>
      <c r="AA49" s="2"/>
    </row>
    <row r="50" spans="1:27" ht="15.75" customHeight="1" x14ac:dyDescent="0.15">
      <c r="A50" s="5">
        <v>76</v>
      </c>
      <c r="B50" s="1" t="s">
        <v>72</v>
      </c>
      <c r="C50" s="1" t="s">
        <v>52</v>
      </c>
      <c r="D50" s="4">
        <v>15785</v>
      </c>
      <c r="E50" s="3"/>
      <c r="F50" s="3"/>
      <c r="G50" s="3"/>
      <c r="H50" s="3"/>
      <c r="I50" s="2"/>
      <c r="J50" s="2"/>
      <c r="K50" s="1" t="s">
        <v>1</v>
      </c>
      <c r="L50" s="3">
        <f>SUM(L46:L49)</f>
        <v>6333312.5</v>
      </c>
      <c r="M50" s="6">
        <f t="shared" si="11"/>
        <v>63.333125000000003</v>
      </c>
      <c r="N50" s="2"/>
      <c r="O50" s="2"/>
      <c r="P50" s="2"/>
      <c r="Q50" s="3"/>
      <c r="R50" s="2"/>
      <c r="S50" s="2"/>
      <c r="T50" s="5"/>
      <c r="U50" s="2"/>
      <c r="V50" s="2"/>
      <c r="W50" s="2"/>
      <c r="X50" s="2"/>
      <c r="Y50" s="2"/>
      <c r="Z50" s="2"/>
      <c r="AA50" s="2"/>
    </row>
    <row r="51" spans="1:27" ht="15.75" customHeight="1" x14ac:dyDescent="0.15">
      <c r="A51" s="5">
        <v>58</v>
      </c>
      <c r="B51" s="1" t="s">
        <v>73</v>
      </c>
      <c r="C51" s="1" t="s">
        <v>52</v>
      </c>
      <c r="D51" s="3"/>
      <c r="E51" s="3"/>
      <c r="F51" s="3"/>
      <c r="G51" s="4">
        <v>183225</v>
      </c>
      <c r="H51" s="3"/>
      <c r="I51" s="2"/>
      <c r="J51" s="1" t="s">
        <v>28</v>
      </c>
      <c r="K51" s="1" t="s">
        <v>29</v>
      </c>
      <c r="L51" s="3">
        <f t="shared" ref="L51:L52" si="12">SUMIF($C$4:$C$82,K51,$D$4:$D$82)</f>
        <v>27568810</v>
      </c>
      <c r="M51" s="2"/>
      <c r="N51" s="2"/>
      <c r="O51" s="2"/>
      <c r="P51" s="2"/>
      <c r="Q51" s="3"/>
      <c r="R51" s="2"/>
      <c r="S51" s="2"/>
      <c r="T51" s="5"/>
      <c r="U51" s="2"/>
      <c r="V51" s="2"/>
      <c r="W51" s="2"/>
      <c r="X51" s="2"/>
      <c r="Y51" s="2"/>
      <c r="Z51" s="2"/>
      <c r="AA51" s="2"/>
    </row>
    <row r="52" spans="1:27" ht="15.75" customHeight="1" x14ac:dyDescent="0.15">
      <c r="A52" s="5">
        <v>78</v>
      </c>
      <c r="B52" s="1" t="s">
        <v>74</v>
      </c>
      <c r="C52" s="1" t="s">
        <v>52</v>
      </c>
      <c r="D52" s="4">
        <v>1260161</v>
      </c>
      <c r="E52" s="3"/>
      <c r="F52" s="3"/>
      <c r="G52" s="3"/>
      <c r="H52" s="3"/>
      <c r="I52" s="2"/>
      <c r="J52" s="1" t="s">
        <v>31</v>
      </c>
      <c r="K52" s="1" t="s">
        <v>32</v>
      </c>
      <c r="L52" s="3">
        <f t="shared" si="12"/>
        <v>7214170.2999999998</v>
      </c>
      <c r="M52" s="2"/>
      <c r="N52" s="2"/>
      <c r="O52" s="2"/>
      <c r="P52" s="2"/>
      <c r="Q52" s="3"/>
      <c r="R52" s="2"/>
      <c r="S52" s="2"/>
      <c r="T52" s="5"/>
      <c r="U52" s="2"/>
      <c r="V52" s="2"/>
      <c r="W52" s="2"/>
      <c r="X52" s="2"/>
      <c r="Y52" s="2"/>
      <c r="Z52" s="2"/>
      <c r="AA52" s="2"/>
    </row>
    <row r="53" spans="1:27" ht="15.75" customHeight="1" x14ac:dyDescent="0.15">
      <c r="A53" s="5">
        <v>39</v>
      </c>
      <c r="B53" s="5" t="s">
        <v>75</v>
      </c>
      <c r="C53" s="1" t="s">
        <v>52</v>
      </c>
      <c r="D53" s="4">
        <v>4850</v>
      </c>
      <c r="E53" s="3"/>
      <c r="F53" s="3"/>
      <c r="G53" s="3"/>
      <c r="H53" s="4">
        <v>15000</v>
      </c>
      <c r="I53" s="2"/>
      <c r="J53" s="2"/>
      <c r="K53" s="2"/>
      <c r="L53" s="3">
        <f>SUM(L50:L52)</f>
        <v>41116292.799999997</v>
      </c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15">
      <c r="A54" s="5">
        <v>60</v>
      </c>
      <c r="B54" s="1" t="s">
        <v>76</v>
      </c>
      <c r="C54" s="1" t="s">
        <v>52</v>
      </c>
      <c r="D54" s="3"/>
      <c r="E54" s="3"/>
      <c r="F54" s="4">
        <v>20000</v>
      </c>
      <c r="G54" s="3"/>
      <c r="H54" s="3"/>
      <c r="I54" s="2"/>
      <c r="J54" s="2"/>
      <c r="K54" s="2"/>
      <c r="L54" s="2"/>
      <c r="M54" s="2"/>
      <c r="N54" s="2"/>
      <c r="O54" s="2"/>
      <c r="P54" s="2"/>
      <c r="Q54" s="3"/>
      <c r="R54" s="2"/>
      <c r="S54" s="2"/>
      <c r="T54" s="5"/>
      <c r="U54" s="2"/>
      <c r="V54" s="2"/>
      <c r="W54" s="2"/>
      <c r="X54" s="2"/>
      <c r="Y54" s="2"/>
      <c r="Z54" s="2"/>
      <c r="AA54" s="2"/>
    </row>
    <row r="55" spans="1:27" ht="15.75" customHeight="1" x14ac:dyDescent="0.15">
      <c r="A55" s="5">
        <v>65</v>
      </c>
      <c r="B55" s="1" t="s">
        <v>77</v>
      </c>
      <c r="C55" s="1" t="s">
        <v>52</v>
      </c>
      <c r="D55" s="4"/>
      <c r="E55" s="4">
        <v>79513</v>
      </c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" x14ac:dyDescent="0.15">
      <c r="A56" s="5">
        <v>37</v>
      </c>
      <c r="B56" s="5" t="s">
        <v>78</v>
      </c>
      <c r="C56" s="1" t="s">
        <v>52</v>
      </c>
      <c r="D56" s="4">
        <v>31253</v>
      </c>
      <c r="E56" s="4">
        <v>9169</v>
      </c>
      <c r="F56" s="4">
        <v>4267</v>
      </c>
      <c r="G56" s="4">
        <v>6427</v>
      </c>
      <c r="H56" s="4">
        <v>7632</v>
      </c>
      <c r="I56" s="2"/>
      <c r="J56" s="2"/>
      <c r="K56" s="2"/>
      <c r="L56" s="2"/>
      <c r="M56" s="2"/>
      <c r="N56" s="2"/>
      <c r="O56" s="2"/>
      <c r="P56" s="2"/>
      <c r="Q56" s="3"/>
      <c r="R56" s="2"/>
      <c r="S56" s="2"/>
      <c r="T56" s="5"/>
      <c r="U56" s="2"/>
      <c r="V56" s="2"/>
      <c r="W56" s="2"/>
      <c r="X56" s="2"/>
      <c r="Y56" s="2"/>
      <c r="Z56" s="2"/>
      <c r="AA56" s="2"/>
    </row>
    <row r="57" spans="1:27" ht="14" x14ac:dyDescent="0.15">
      <c r="A57" s="5">
        <v>44</v>
      </c>
      <c r="B57" s="5" t="s">
        <v>79</v>
      </c>
      <c r="C57" s="1" t="s">
        <v>52</v>
      </c>
      <c r="D57" s="4">
        <v>70070</v>
      </c>
      <c r="E57" s="4">
        <v>74450</v>
      </c>
      <c r="F57" s="4">
        <f>4900+89980</f>
        <v>94880</v>
      </c>
      <c r="G57" s="4">
        <f>8250+25118</f>
        <v>33368</v>
      </c>
      <c r="H57" s="4">
        <v>61681</v>
      </c>
      <c r="I57" s="2"/>
      <c r="J57" s="2"/>
      <c r="K57" s="2"/>
      <c r="L57" s="2"/>
      <c r="M57" s="2"/>
      <c r="N57" s="2"/>
      <c r="O57" s="2"/>
      <c r="P57" s="2"/>
      <c r="Q57" s="3"/>
      <c r="R57" s="2"/>
      <c r="S57" s="2"/>
      <c r="T57" s="5"/>
      <c r="U57" s="2"/>
      <c r="V57" s="2"/>
      <c r="W57" s="2"/>
      <c r="X57" s="2"/>
      <c r="Y57" s="2"/>
      <c r="Z57" s="2"/>
      <c r="AA57" s="2"/>
    </row>
    <row r="58" spans="1:27" ht="15" x14ac:dyDescent="0.2">
      <c r="A58" s="5">
        <v>13</v>
      </c>
      <c r="B58" s="1" t="s">
        <v>80</v>
      </c>
      <c r="C58" s="1" t="s">
        <v>52</v>
      </c>
      <c r="D58" s="4">
        <v>2807</v>
      </c>
      <c r="E58" s="4">
        <v>4879</v>
      </c>
      <c r="F58" s="4">
        <v>3678</v>
      </c>
      <c r="G58" s="4">
        <v>659</v>
      </c>
      <c r="H58" s="4">
        <v>3141</v>
      </c>
      <c r="I58" s="2"/>
      <c r="J58" s="26" t="s">
        <v>81</v>
      </c>
      <c r="K58" s="27"/>
      <c r="L58" s="27"/>
      <c r="M58" s="27"/>
      <c r="N58" s="27"/>
      <c r="O58" s="28"/>
      <c r="P58" s="2"/>
      <c r="Q58" s="3"/>
      <c r="R58" s="2"/>
      <c r="S58" s="2"/>
      <c r="T58" s="5"/>
      <c r="U58" s="2"/>
      <c r="V58" s="2"/>
      <c r="W58" s="2"/>
      <c r="X58" s="2"/>
      <c r="Y58" s="2"/>
      <c r="Z58" s="2"/>
      <c r="AA58" s="2"/>
    </row>
    <row r="59" spans="1:27" ht="15" x14ac:dyDescent="0.2">
      <c r="A59" s="5">
        <v>12</v>
      </c>
      <c r="B59" s="1" t="s">
        <v>82</v>
      </c>
      <c r="C59" s="1" t="s">
        <v>52</v>
      </c>
      <c r="D59" s="4">
        <v>25665</v>
      </c>
      <c r="E59" s="4">
        <v>81824</v>
      </c>
      <c r="F59" s="4">
        <v>11682</v>
      </c>
      <c r="G59" s="4">
        <v>53071</v>
      </c>
      <c r="H59" s="4">
        <v>39557</v>
      </c>
      <c r="I59" s="2"/>
      <c r="J59" s="11"/>
      <c r="K59" s="11"/>
      <c r="L59" s="11"/>
      <c r="M59" s="11"/>
      <c r="N59" s="11"/>
      <c r="O59" s="11"/>
      <c r="P59" s="2"/>
      <c r="Q59" s="3"/>
      <c r="R59" s="2"/>
      <c r="S59" s="2"/>
      <c r="T59" s="5"/>
      <c r="U59" s="2"/>
      <c r="V59" s="2"/>
      <c r="W59" s="2"/>
      <c r="X59" s="2"/>
      <c r="Y59" s="2"/>
      <c r="Z59" s="2"/>
      <c r="AA59" s="2"/>
    </row>
    <row r="60" spans="1:27" ht="160" x14ac:dyDescent="0.15">
      <c r="A60" s="5">
        <v>63</v>
      </c>
      <c r="B60" s="5" t="s">
        <v>83</v>
      </c>
      <c r="C60" s="1" t="s">
        <v>52</v>
      </c>
      <c r="D60" s="4">
        <v>163236.5</v>
      </c>
      <c r="E60" s="3"/>
      <c r="F60" s="4">
        <v>2000</v>
      </c>
      <c r="G60" s="3"/>
      <c r="H60" s="3"/>
      <c r="I60" s="2"/>
      <c r="J60" s="12" t="s">
        <v>84</v>
      </c>
      <c r="K60" s="13" t="s">
        <v>85</v>
      </c>
      <c r="L60" s="13" t="s">
        <v>86</v>
      </c>
      <c r="M60" s="14" t="s">
        <v>87</v>
      </c>
      <c r="N60" s="15" t="s">
        <v>88</v>
      </c>
      <c r="O60" s="13" t="s">
        <v>89</v>
      </c>
      <c r="P60" s="2"/>
      <c r="Q60" s="3"/>
      <c r="R60" s="2"/>
      <c r="S60" s="2"/>
      <c r="T60" s="5"/>
      <c r="U60" s="2"/>
      <c r="V60" s="2"/>
      <c r="W60" s="2"/>
      <c r="X60" s="2"/>
      <c r="Y60" s="2"/>
      <c r="Z60" s="2"/>
      <c r="AA60" s="2"/>
    </row>
    <row r="61" spans="1:27" ht="15" x14ac:dyDescent="0.2">
      <c r="A61" s="5">
        <v>62</v>
      </c>
      <c r="B61" s="1" t="s">
        <v>90</v>
      </c>
      <c r="C61" s="1" t="s">
        <v>52</v>
      </c>
      <c r="D61" s="3"/>
      <c r="E61" s="3"/>
      <c r="F61" s="4">
        <v>10000</v>
      </c>
      <c r="G61" s="3"/>
      <c r="H61" s="3"/>
      <c r="I61" s="2"/>
      <c r="J61" s="16" t="s">
        <v>5</v>
      </c>
      <c r="K61" s="17">
        <v>0</v>
      </c>
      <c r="L61" s="18">
        <v>15.62</v>
      </c>
      <c r="M61" s="18">
        <v>11.15</v>
      </c>
      <c r="N61" s="18">
        <v>36.56</v>
      </c>
      <c r="O61" s="19">
        <v>63.33</v>
      </c>
      <c r="P61" s="2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" x14ac:dyDescent="0.2">
      <c r="A62" s="5">
        <v>47</v>
      </c>
      <c r="B62" s="5" t="s">
        <v>91</v>
      </c>
      <c r="C62" s="1" t="s">
        <v>52</v>
      </c>
      <c r="D62" s="4">
        <v>41400</v>
      </c>
      <c r="E62" s="4">
        <v>4800</v>
      </c>
      <c r="F62" s="4">
        <v>5600</v>
      </c>
      <c r="G62" s="4">
        <v>9636</v>
      </c>
      <c r="H62" s="4">
        <v>8490</v>
      </c>
      <c r="I62" s="2"/>
      <c r="J62" s="20" t="s">
        <v>6</v>
      </c>
      <c r="K62" s="19">
        <v>0</v>
      </c>
      <c r="L62" s="18">
        <v>17.75</v>
      </c>
      <c r="M62" s="18">
        <v>6.25</v>
      </c>
      <c r="N62" s="18">
        <v>22.9</v>
      </c>
      <c r="O62" s="19">
        <v>46.9</v>
      </c>
      <c r="P62" s="2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" x14ac:dyDescent="0.2">
      <c r="A63" s="5">
        <v>48</v>
      </c>
      <c r="B63" s="5" t="s">
        <v>92</v>
      </c>
      <c r="C63" s="1" t="s">
        <v>52</v>
      </c>
      <c r="D63" s="4">
        <v>55917</v>
      </c>
      <c r="E63" s="4">
        <v>1200</v>
      </c>
      <c r="F63" s="4">
        <v>34763</v>
      </c>
      <c r="G63" s="4">
        <v>10000</v>
      </c>
      <c r="H63" s="4">
        <v>99355</v>
      </c>
      <c r="I63" s="2"/>
      <c r="J63" s="20" t="s">
        <v>7</v>
      </c>
      <c r="K63" s="19">
        <v>40</v>
      </c>
      <c r="L63" s="18">
        <v>5.48</v>
      </c>
      <c r="M63" s="18">
        <v>4.32</v>
      </c>
      <c r="N63" s="18">
        <v>18.399999999999999</v>
      </c>
      <c r="O63" s="19">
        <v>68.2</v>
      </c>
      <c r="P63" s="2"/>
      <c r="Q63" s="3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" x14ac:dyDescent="0.2">
      <c r="A64" s="5">
        <v>22</v>
      </c>
      <c r="B64" s="5" t="s">
        <v>93</v>
      </c>
      <c r="C64" s="1" t="s">
        <v>52</v>
      </c>
      <c r="D64" s="4">
        <v>600</v>
      </c>
      <c r="E64" s="3"/>
      <c r="F64" s="4">
        <v>100</v>
      </c>
      <c r="G64" s="4">
        <v>400</v>
      </c>
      <c r="H64" s="4">
        <v>300</v>
      </c>
      <c r="I64" s="2"/>
      <c r="J64" s="20" t="s">
        <v>8</v>
      </c>
      <c r="K64" s="19">
        <v>0</v>
      </c>
      <c r="L64" s="18">
        <v>13.13</v>
      </c>
      <c r="M64" s="18">
        <v>5.7</v>
      </c>
      <c r="N64" s="18">
        <v>29.98</v>
      </c>
      <c r="O64" s="19">
        <v>48.81</v>
      </c>
      <c r="P64" s="2"/>
      <c r="Q64" s="3"/>
      <c r="R64" s="2"/>
      <c r="S64" s="2"/>
      <c r="T64" s="5"/>
      <c r="U64" s="2"/>
      <c r="V64" s="2"/>
      <c r="W64" s="2"/>
      <c r="X64" s="2"/>
      <c r="Y64" s="2"/>
      <c r="Z64" s="2"/>
      <c r="AA64" s="2"/>
    </row>
    <row r="65" spans="1:27" ht="15" x14ac:dyDescent="0.2">
      <c r="A65" s="5">
        <v>11</v>
      </c>
      <c r="B65" s="1" t="s">
        <v>94</v>
      </c>
      <c r="C65" s="1" t="s">
        <v>52</v>
      </c>
      <c r="D65" s="4">
        <v>73336</v>
      </c>
      <c r="E65" s="4">
        <v>86110</v>
      </c>
      <c r="F65" s="4">
        <v>50231</v>
      </c>
      <c r="G65" s="4">
        <v>69330</v>
      </c>
      <c r="H65" s="4">
        <v>98910</v>
      </c>
      <c r="I65" s="2"/>
      <c r="J65" s="20" t="s">
        <v>9</v>
      </c>
      <c r="K65" s="19">
        <v>0</v>
      </c>
      <c r="L65" s="18">
        <v>13.44</v>
      </c>
      <c r="M65" s="18">
        <v>26.9</v>
      </c>
      <c r="N65" s="18">
        <v>46.71</v>
      </c>
      <c r="O65" s="19">
        <v>87.05</v>
      </c>
      <c r="P65" s="2"/>
      <c r="Q65" s="3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" x14ac:dyDescent="0.15">
      <c r="A66" s="5">
        <v>61</v>
      </c>
      <c r="B66" s="5" t="s">
        <v>95</v>
      </c>
      <c r="C66" s="1" t="s">
        <v>52</v>
      </c>
      <c r="D66" s="4">
        <v>15826</v>
      </c>
      <c r="E66" s="4">
        <v>35698</v>
      </c>
      <c r="F66" s="4">
        <v>28892</v>
      </c>
      <c r="G66" s="3"/>
      <c r="H66" s="3"/>
      <c r="I66" s="2"/>
      <c r="J66" s="2"/>
      <c r="K66" s="2"/>
      <c r="L66" s="2"/>
      <c r="M66" s="2"/>
      <c r="N66" s="2"/>
      <c r="O66" s="2"/>
      <c r="P66" s="2"/>
      <c r="Q66" s="3"/>
      <c r="R66" s="2"/>
      <c r="S66" s="2"/>
      <c r="T66" s="5"/>
      <c r="U66" s="2"/>
      <c r="V66" s="2"/>
      <c r="W66" s="2"/>
      <c r="X66" s="2"/>
      <c r="Y66" s="2"/>
      <c r="Z66" s="2"/>
      <c r="AA66" s="2"/>
    </row>
    <row r="67" spans="1:27" ht="13" x14ac:dyDescent="0.15">
      <c r="A67" s="5">
        <v>52</v>
      </c>
      <c r="B67" s="1" t="s">
        <v>96</v>
      </c>
      <c r="C67" s="1" t="s">
        <v>52</v>
      </c>
      <c r="D67" s="4">
        <v>7397</v>
      </c>
      <c r="E67" s="4">
        <v>2583</v>
      </c>
      <c r="F67" s="4">
        <v>2486</v>
      </c>
      <c r="G67" s="4">
        <v>256</v>
      </c>
      <c r="H67" s="4">
        <v>30942</v>
      </c>
      <c r="I67" s="2"/>
      <c r="J67" s="2"/>
      <c r="K67" s="2"/>
      <c r="L67" s="2"/>
      <c r="M67" s="2"/>
      <c r="N67" s="2"/>
      <c r="O67" s="2"/>
      <c r="P67" s="2"/>
      <c r="Q67" s="3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" x14ac:dyDescent="0.15">
      <c r="A68" s="5">
        <v>77</v>
      </c>
      <c r="B68" s="1" t="s">
        <v>97</v>
      </c>
      <c r="C68" s="1" t="s">
        <v>52</v>
      </c>
      <c r="D68" s="4">
        <v>21732</v>
      </c>
      <c r="E68" s="3"/>
      <c r="F68" s="3"/>
      <c r="G68" s="3"/>
      <c r="H68" s="3"/>
      <c r="I68" s="2"/>
      <c r="J68" s="2"/>
      <c r="K68" s="2"/>
      <c r="L68" s="2"/>
      <c r="M68" s="2"/>
      <c r="N68" s="2"/>
      <c r="O68" s="2"/>
      <c r="P68" s="2"/>
      <c r="Q68" s="3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" x14ac:dyDescent="0.15">
      <c r="A69" s="5">
        <v>16</v>
      </c>
      <c r="B69" s="1" t="s">
        <v>98</v>
      </c>
      <c r="C69" s="1" t="s">
        <v>52</v>
      </c>
      <c r="D69" s="4">
        <v>330</v>
      </c>
      <c r="E69" s="4"/>
      <c r="F69" s="4">
        <v>60</v>
      </c>
      <c r="G69" s="4">
        <v>1080</v>
      </c>
      <c r="H69" s="4">
        <v>720</v>
      </c>
      <c r="I69" s="2"/>
      <c r="J69" s="2"/>
      <c r="K69" s="2"/>
      <c r="L69" s="2"/>
      <c r="M69" s="2"/>
      <c r="N69" s="2"/>
      <c r="O69" s="2"/>
      <c r="P69" s="2"/>
      <c r="Q69" s="3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" x14ac:dyDescent="0.15">
      <c r="A70" s="5">
        <v>21</v>
      </c>
      <c r="B70" s="5" t="s">
        <v>99</v>
      </c>
      <c r="C70" s="1" t="s">
        <v>52</v>
      </c>
      <c r="D70" s="4">
        <v>2327</v>
      </c>
      <c r="E70" s="4">
        <v>2871</v>
      </c>
      <c r="F70" s="4">
        <v>1499</v>
      </c>
      <c r="G70" s="4">
        <v>2229</v>
      </c>
      <c r="H70" s="4">
        <v>1669</v>
      </c>
      <c r="I70" s="2"/>
      <c r="J70" s="2"/>
      <c r="K70" s="2"/>
      <c r="L70" s="2"/>
      <c r="M70" s="2"/>
      <c r="N70" s="2"/>
      <c r="O70" s="2"/>
      <c r="P70" s="2"/>
      <c r="Q70" s="3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 x14ac:dyDescent="0.15">
      <c r="A71" s="5">
        <v>73</v>
      </c>
      <c r="B71" s="1" t="s">
        <v>100</v>
      </c>
      <c r="C71" s="1" t="s">
        <v>101</v>
      </c>
      <c r="D71" s="3"/>
      <c r="E71" s="4">
        <v>80000</v>
      </c>
      <c r="F71" s="3"/>
      <c r="G71" s="3"/>
      <c r="H71" s="3"/>
      <c r="I71" s="2"/>
      <c r="J71" s="2"/>
      <c r="K71" s="2"/>
      <c r="L71" s="2"/>
      <c r="M71" s="2"/>
      <c r="N71" s="2"/>
      <c r="O71" s="2"/>
      <c r="P71" s="2"/>
      <c r="Q71" s="3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" x14ac:dyDescent="0.15">
      <c r="A72" s="5">
        <v>5</v>
      </c>
      <c r="B72" s="5" t="s">
        <v>102</v>
      </c>
      <c r="C72" s="1" t="s">
        <v>101</v>
      </c>
      <c r="D72" s="4">
        <v>471166</v>
      </c>
      <c r="E72" s="3"/>
      <c r="F72" s="4">
        <v>226859</v>
      </c>
      <c r="G72" s="4">
        <v>508449</v>
      </c>
      <c r="H72" s="4">
        <v>1252847</v>
      </c>
      <c r="I72" s="2"/>
      <c r="J72" s="2"/>
      <c r="K72" s="2"/>
      <c r="L72" s="2"/>
      <c r="M72" s="2"/>
      <c r="N72" s="2"/>
      <c r="O72" s="2"/>
      <c r="P72" s="2"/>
      <c r="Q72" s="3"/>
      <c r="R72" s="2"/>
      <c r="S72" s="2"/>
      <c r="T72" s="5"/>
      <c r="U72" s="2"/>
      <c r="V72" s="2"/>
      <c r="W72" s="2"/>
      <c r="X72" s="2"/>
      <c r="Y72" s="2"/>
      <c r="Z72" s="2"/>
      <c r="AA72" s="2"/>
    </row>
    <row r="73" spans="1:27" ht="13" x14ac:dyDescent="0.15">
      <c r="A73" s="5">
        <v>75</v>
      </c>
      <c r="B73" s="1" t="s">
        <v>103</v>
      </c>
      <c r="C73" s="1" t="s">
        <v>101</v>
      </c>
      <c r="D73" s="4">
        <v>381177</v>
      </c>
      <c r="E73" s="3"/>
      <c r="F73" s="3"/>
      <c r="G73" s="3"/>
      <c r="H73" s="3"/>
      <c r="I73" s="2"/>
      <c r="J73" s="2"/>
      <c r="K73" s="2"/>
      <c r="L73" s="2"/>
      <c r="M73" s="2"/>
      <c r="N73" s="2"/>
      <c r="O73" s="2"/>
      <c r="P73" s="2"/>
      <c r="Q73" s="3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" x14ac:dyDescent="0.15">
      <c r="A74" s="5">
        <v>51</v>
      </c>
      <c r="B74" s="5" t="s">
        <v>104</v>
      </c>
      <c r="C74" s="1" t="s">
        <v>101</v>
      </c>
      <c r="D74" s="4">
        <v>3896651</v>
      </c>
      <c r="E74" s="4">
        <v>5506308</v>
      </c>
      <c r="F74" s="4">
        <v>5975376</v>
      </c>
      <c r="G74" s="4">
        <v>7432256</v>
      </c>
      <c r="H74" s="4">
        <v>9144080</v>
      </c>
      <c r="I74" s="2"/>
      <c r="J74" s="2"/>
      <c r="K74" s="2"/>
      <c r="L74" s="2"/>
      <c r="M74" s="2"/>
      <c r="N74" s="2"/>
      <c r="O74" s="2"/>
      <c r="P74" s="2"/>
      <c r="Q74" s="3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" x14ac:dyDescent="0.15">
      <c r="A75" s="5">
        <v>8</v>
      </c>
      <c r="B75" s="5" t="s">
        <v>105</v>
      </c>
      <c r="C75" s="1" t="s">
        <v>101</v>
      </c>
      <c r="D75" s="3"/>
      <c r="E75" s="3"/>
      <c r="F75" s="3"/>
      <c r="G75" s="4"/>
      <c r="H75" s="4">
        <v>2540070</v>
      </c>
      <c r="I75" s="2"/>
      <c r="J75" s="2"/>
      <c r="K75" s="2"/>
      <c r="L75" s="2"/>
      <c r="M75" s="2"/>
      <c r="N75" s="2"/>
      <c r="O75" s="2"/>
      <c r="P75" s="2"/>
      <c r="Q75" s="3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" x14ac:dyDescent="0.15">
      <c r="A76" s="5">
        <v>7</v>
      </c>
      <c r="B76" s="5" t="s">
        <v>106</v>
      </c>
      <c r="C76" s="1" t="s">
        <v>101</v>
      </c>
      <c r="D76" s="4">
        <v>216500</v>
      </c>
      <c r="E76" s="4">
        <v>225000</v>
      </c>
      <c r="F76" s="4">
        <v>188508</v>
      </c>
      <c r="G76" s="4">
        <v>414000</v>
      </c>
      <c r="H76" s="4">
        <v>406125</v>
      </c>
      <c r="I76" s="2"/>
      <c r="J76" s="2"/>
      <c r="K76" s="2"/>
      <c r="L76" s="2"/>
      <c r="M76" s="2"/>
      <c r="N76" s="2"/>
      <c r="O76" s="2"/>
      <c r="P76" s="2"/>
      <c r="Q76" s="3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" x14ac:dyDescent="0.15">
      <c r="A77" s="5">
        <v>4</v>
      </c>
      <c r="B77" s="5" t="s">
        <v>107</v>
      </c>
      <c r="C77" s="1" t="s">
        <v>101</v>
      </c>
      <c r="D77" s="4">
        <v>3740811</v>
      </c>
      <c r="E77" s="4">
        <v>4001783</v>
      </c>
      <c r="F77" s="4">
        <v>4238187</v>
      </c>
      <c r="G77" s="4">
        <v>4548885</v>
      </c>
      <c r="H77" s="4">
        <v>4939409</v>
      </c>
      <c r="I77" s="2"/>
      <c r="J77" s="2"/>
      <c r="K77" s="2"/>
      <c r="L77" s="2"/>
      <c r="M77" s="2"/>
      <c r="N77" s="2"/>
      <c r="O77" s="2"/>
      <c r="P77" s="2"/>
      <c r="Q77" s="3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" x14ac:dyDescent="0.15">
      <c r="A78" s="5">
        <v>3</v>
      </c>
      <c r="B78" s="5" t="s">
        <v>108</v>
      </c>
      <c r="C78" s="1" t="s">
        <v>101</v>
      </c>
      <c r="D78" s="4">
        <v>16902401</v>
      </c>
      <c r="E78" s="4">
        <v>21619950</v>
      </c>
      <c r="F78" s="4">
        <v>22629279</v>
      </c>
      <c r="G78" s="4">
        <v>21954911</v>
      </c>
      <c r="H78" s="4">
        <v>24565840</v>
      </c>
      <c r="I78" s="2"/>
      <c r="J78" s="2"/>
      <c r="K78" s="2"/>
      <c r="L78" s="2"/>
      <c r="M78" s="2"/>
      <c r="N78" s="2"/>
      <c r="O78" s="2"/>
      <c r="P78" s="2"/>
      <c r="Q78" s="3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" x14ac:dyDescent="0.15">
      <c r="A79" s="5">
        <v>74</v>
      </c>
      <c r="B79" s="1" t="s">
        <v>109</v>
      </c>
      <c r="C79" s="1" t="s">
        <v>101</v>
      </c>
      <c r="D79" s="3"/>
      <c r="E79" s="4">
        <v>631000</v>
      </c>
      <c r="F79" s="3"/>
      <c r="G79" s="3"/>
      <c r="H79" s="3"/>
      <c r="I79" s="2"/>
      <c r="J79" s="2"/>
      <c r="K79" s="2"/>
      <c r="L79" s="2"/>
      <c r="M79" s="2"/>
      <c r="N79" s="2"/>
      <c r="O79" s="2"/>
      <c r="P79" s="2"/>
      <c r="Q79" s="3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" x14ac:dyDescent="0.15">
      <c r="A80" s="5">
        <v>6</v>
      </c>
      <c r="B80" s="5" t="s">
        <v>110</v>
      </c>
      <c r="C80" s="1" t="s">
        <v>101</v>
      </c>
      <c r="D80" s="4">
        <v>1867204</v>
      </c>
      <c r="E80" s="4">
        <v>863014</v>
      </c>
      <c r="F80" s="3"/>
      <c r="G80" s="4">
        <v>2300045</v>
      </c>
      <c r="H80" s="4">
        <v>1503784</v>
      </c>
      <c r="I80" s="2"/>
      <c r="J80" s="2"/>
      <c r="K80" s="2"/>
      <c r="L80" s="2"/>
      <c r="M80" s="2"/>
      <c r="N80" s="2"/>
      <c r="O80" s="2"/>
      <c r="P80" s="2"/>
      <c r="Q80" s="3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" x14ac:dyDescent="0.15">
      <c r="A81" s="5">
        <v>57</v>
      </c>
      <c r="B81" s="5" t="s">
        <v>111</v>
      </c>
      <c r="C81" s="1" t="s">
        <v>101</v>
      </c>
      <c r="D81" s="3"/>
      <c r="E81" s="3"/>
      <c r="F81" s="3"/>
      <c r="G81" s="4">
        <v>240000</v>
      </c>
      <c r="H81" s="3"/>
      <c r="I81" s="2"/>
      <c r="J81" s="2"/>
      <c r="K81" s="2"/>
      <c r="L81" s="2"/>
      <c r="M81" s="2"/>
      <c r="N81" s="2"/>
      <c r="O81" s="2"/>
      <c r="P81" s="2"/>
      <c r="Q81" s="3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8" x14ac:dyDescent="0.15">
      <c r="A82" s="5">
        <v>49</v>
      </c>
      <c r="B82" s="5" t="s">
        <v>112</v>
      </c>
      <c r="C82" s="1" t="s">
        <v>101</v>
      </c>
      <c r="D82" s="4">
        <v>92900</v>
      </c>
      <c r="E82" s="4">
        <v>1008452</v>
      </c>
      <c r="F82" s="4">
        <v>325411</v>
      </c>
      <c r="G82" s="4">
        <v>174984</v>
      </c>
      <c r="H82" s="4">
        <v>5500</v>
      </c>
      <c r="I82" s="2"/>
      <c r="J82" s="2"/>
      <c r="K82" s="2"/>
      <c r="L82" s="2"/>
      <c r="M82" s="2"/>
      <c r="N82" s="2"/>
      <c r="O82" s="2"/>
      <c r="P82" s="2"/>
      <c r="Q82" s="3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" x14ac:dyDescent="0.15">
      <c r="A84" s="2"/>
      <c r="B84" s="2"/>
      <c r="C84" s="2"/>
      <c r="D84" s="21">
        <f t="shared" ref="D84:H84" si="13">D19/100000</f>
        <v>6.2E-2</v>
      </c>
      <c r="E84" s="21">
        <f t="shared" si="13"/>
        <v>0</v>
      </c>
      <c r="F84" s="21">
        <f t="shared" si="13"/>
        <v>0</v>
      </c>
      <c r="G84" s="21">
        <f t="shared" si="13"/>
        <v>0.16425000000000001</v>
      </c>
      <c r="H84" s="21">
        <f t="shared" si="13"/>
        <v>9.5500000000000002E-2</v>
      </c>
      <c r="I84" s="2"/>
      <c r="J84" s="2"/>
      <c r="K84" s="2"/>
      <c r="L84" s="2"/>
      <c r="M84" s="2"/>
      <c r="N84" s="2"/>
      <c r="O84" s="2"/>
      <c r="P84" s="2"/>
      <c r="Q84" s="3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" x14ac:dyDescent="0.15">
      <c r="A85" s="2"/>
      <c r="B85" s="2"/>
      <c r="C85" s="2"/>
      <c r="D85" s="21">
        <f t="shared" ref="D85:H85" si="14">D20/100000</f>
        <v>1</v>
      </c>
      <c r="E85" s="21">
        <f t="shared" si="14"/>
        <v>0</v>
      </c>
      <c r="F85" s="21">
        <f t="shared" si="14"/>
        <v>2</v>
      </c>
      <c r="G85" s="21">
        <f t="shared" si="14"/>
        <v>0</v>
      </c>
      <c r="H85" s="21">
        <f t="shared" si="14"/>
        <v>2</v>
      </c>
      <c r="I85" s="2"/>
      <c r="J85" s="2"/>
      <c r="K85" s="2"/>
      <c r="L85" s="2"/>
      <c r="M85" s="2"/>
      <c r="N85" s="2"/>
      <c r="O85" s="2"/>
      <c r="P85" s="2"/>
      <c r="Q85" s="3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" x14ac:dyDescent="0.15">
      <c r="A86" s="2"/>
      <c r="B86" s="2"/>
      <c r="C86" s="2"/>
      <c r="D86" s="21">
        <f t="shared" ref="D86:H86" si="15">D21/100000</f>
        <v>2.2810999999999999</v>
      </c>
      <c r="E86" s="21">
        <f t="shared" si="15"/>
        <v>2.0693999999999999</v>
      </c>
      <c r="F86" s="21">
        <f t="shared" si="15"/>
        <v>0.89673999999999998</v>
      </c>
      <c r="G86" s="21">
        <f t="shared" si="15"/>
        <v>0.82147000000000003</v>
      </c>
      <c r="H86" s="21">
        <f t="shared" si="15"/>
        <v>1.3206</v>
      </c>
      <c r="I86" s="2"/>
      <c r="J86" s="2"/>
      <c r="K86" s="2"/>
      <c r="L86" s="2"/>
      <c r="M86" s="2"/>
      <c r="N86" s="2"/>
      <c r="O86" s="2"/>
      <c r="P86" s="2"/>
      <c r="Q86" s="3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" x14ac:dyDescent="0.15">
      <c r="A87" s="2"/>
      <c r="B87" s="2"/>
      <c r="C87" s="2"/>
      <c r="D87" s="21">
        <f t="shared" ref="D87:H87" si="16">D22/100000</f>
        <v>2.0406300000000002</v>
      </c>
      <c r="E87" s="21">
        <f t="shared" si="16"/>
        <v>2.1174499999999998</v>
      </c>
      <c r="F87" s="21">
        <f t="shared" si="16"/>
        <v>0.40431620000000001</v>
      </c>
      <c r="G87" s="21">
        <f t="shared" si="16"/>
        <v>0.38735000000000003</v>
      </c>
      <c r="H87" s="21">
        <f t="shared" si="16"/>
        <v>0.94981000000000004</v>
      </c>
      <c r="I87" s="2"/>
      <c r="J87" s="2"/>
      <c r="K87" s="2"/>
      <c r="L87" s="2"/>
      <c r="M87" s="2"/>
      <c r="N87" s="2"/>
      <c r="O87" s="2"/>
      <c r="P87" s="2"/>
      <c r="Q87" s="3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" x14ac:dyDescent="0.15">
      <c r="A88" s="2"/>
      <c r="B88" s="2"/>
      <c r="C88" s="2"/>
      <c r="D88" s="21">
        <f t="shared" ref="D88:H88" si="17">D23/100000</f>
        <v>2.3831199999999999</v>
      </c>
      <c r="E88" s="21">
        <f t="shared" si="17"/>
        <v>1.3022499999999999</v>
      </c>
      <c r="F88" s="21">
        <f t="shared" si="17"/>
        <v>0.24493999999999999</v>
      </c>
      <c r="G88" s="21">
        <f t="shared" si="17"/>
        <v>0.94982999999999995</v>
      </c>
      <c r="H88" s="21">
        <f t="shared" si="17"/>
        <v>1.82728</v>
      </c>
      <c r="I88" s="2"/>
      <c r="J88" s="2"/>
      <c r="K88" s="2"/>
      <c r="L88" s="2"/>
      <c r="M88" s="2"/>
      <c r="N88" s="2"/>
      <c r="O88" s="2"/>
      <c r="P88" s="2"/>
      <c r="Q88" s="3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" x14ac:dyDescent="0.15">
      <c r="A89" s="2"/>
      <c r="B89" s="2"/>
      <c r="C89" s="2"/>
      <c r="D89" s="21">
        <f t="shared" ref="D89:H89" si="18">D24/100000</f>
        <v>0.23216999999999999</v>
      </c>
      <c r="E89" s="21">
        <f t="shared" si="18"/>
        <v>0</v>
      </c>
      <c r="F89" s="21">
        <f t="shared" si="18"/>
        <v>0</v>
      </c>
      <c r="G89" s="21">
        <f t="shared" si="18"/>
        <v>2.0921400000000001</v>
      </c>
      <c r="H89" s="21">
        <f t="shared" si="18"/>
        <v>0.502</v>
      </c>
      <c r="I89" s="2"/>
      <c r="J89" s="2"/>
      <c r="K89" s="2"/>
      <c r="L89" s="2"/>
      <c r="M89" s="2"/>
      <c r="N89" s="2"/>
      <c r="O89" s="2"/>
      <c r="P89" s="2"/>
      <c r="Q89" s="3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" x14ac:dyDescent="0.15">
      <c r="A90" s="2"/>
      <c r="B90" s="2"/>
      <c r="C90" s="2"/>
      <c r="D90" s="21">
        <f t="shared" ref="D90:H90" si="19">D25/100000</f>
        <v>2.9154399999999998</v>
      </c>
      <c r="E90" s="21">
        <f t="shared" si="19"/>
        <v>0.56505000000000005</v>
      </c>
      <c r="F90" s="21">
        <f t="shared" si="19"/>
        <v>0.45432</v>
      </c>
      <c r="G90" s="21">
        <f t="shared" si="19"/>
        <v>0.66344999999999998</v>
      </c>
      <c r="H90" s="21">
        <f t="shared" si="19"/>
        <v>19.692319999999999</v>
      </c>
      <c r="I90" s="2"/>
      <c r="J90" s="2"/>
      <c r="K90" s="2"/>
      <c r="L90" s="2"/>
      <c r="M90" s="2"/>
      <c r="N90" s="2"/>
      <c r="O90" s="2"/>
      <c r="P90" s="2"/>
      <c r="Q90" s="3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" x14ac:dyDescent="0.15">
      <c r="A91" s="2"/>
      <c r="B91" s="2"/>
      <c r="C91" s="2"/>
      <c r="D91" s="21">
        <f t="shared" ref="D91:H91" si="20">D26/100000</f>
        <v>0</v>
      </c>
      <c r="E91" s="21">
        <f t="shared" si="20"/>
        <v>0</v>
      </c>
      <c r="F91" s="21">
        <f t="shared" si="20"/>
        <v>0</v>
      </c>
      <c r="G91" s="21">
        <f t="shared" si="20"/>
        <v>0.36780000000000002</v>
      </c>
      <c r="H91" s="21">
        <f t="shared" si="20"/>
        <v>0.39379999999999998</v>
      </c>
      <c r="I91" s="2"/>
      <c r="J91" s="2"/>
      <c r="K91" s="2"/>
      <c r="L91" s="2"/>
      <c r="M91" s="2"/>
      <c r="N91" s="2"/>
      <c r="O91" s="2"/>
      <c r="P91" s="2"/>
      <c r="Q91" s="3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" x14ac:dyDescent="0.15">
      <c r="A92" s="2"/>
      <c r="B92" s="2"/>
      <c r="C92" s="2"/>
      <c r="D92" s="21">
        <f t="shared" ref="D92:H92" si="21">D27/100000</f>
        <v>0.23898</v>
      </c>
      <c r="E92" s="21">
        <f t="shared" si="21"/>
        <v>0.19844000000000001</v>
      </c>
      <c r="F92" s="21">
        <f t="shared" si="21"/>
        <v>0.25213999999999998</v>
      </c>
      <c r="G92" s="21">
        <f t="shared" si="21"/>
        <v>0.19450999999999999</v>
      </c>
      <c r="H92" s="21">
        <f t="shared" si="21"/>
        <v>0.12262000000000001</v>
      </c>
      <c r="I92" s="2"/>
      <c r="J92" s="2"/>
      <c r="K92" s="2"/>
      <c r="L92" s="2"/>
      <c r="M92" s="2"/>
      <c r="N92" s="2"/>
      <c r="O92" s="2"/>
      <c r="P92" s="2"/>
      <c r="Q92" s="3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" x14ac:dyDescent="0.15">
      <c r="A93" s="2"/>
      <c r="B93" s="2"/>
      <c r="C93" s="2"/>
      <c r="D93" s="21">
        <f t="shared" ref="D93:H93" si="22">D28/100000</f>
        <v>0</v>
      </c>
      <c r="E93" s="21">
        <f t="shared" si="22"/>
        <v>0</v>
      </c>
      <c r="F93" s="21">
        <f t="shared" si="22"/>
        <v>6.2820000000000001E-2</v>
      </c>
      <c r="G93" s="21">
        <f t="shared" si="22"/>
        <v>6.1199999999999997E-2</v>
      </c>
      <c r="H93" s="21">
        <f t="shared" si="22"/>
        <v>0</v>
      </c>
      <c r="I93" s="2"/>
      <c r="J93" s="2"/>
      <c r="K93" s="2"/>
      <c r="L93" s="2"/>
      <c r="M93" s="2"/>
      <c r="N93" s="2"/>
      <c r="O93" s="2"/>
      <c r="P93" s="2"/>
      <c r="Q93" s="3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3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3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3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3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3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3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</sheetData>
  <mergeCells count="2">
    <mergeCell ref="B1:H1"/>
    <mergeCell ref="J58:O58"/>
  </mergeCells>
  <conditionalFormatting sqref="C2:C1006">
    <cfRule type="containsBlanks" dxfId="2" priority="1">
      <formula>LEN(TRIM(C2))=0</formula>
    </cfRule>
  </conditionalFormatting>
  <conditionalFormatting sqref="D3:H82">
    <cfRule type="containsBlanks" dxfId="1" priority="2">
      <formula>LEN(TRIM(D3))=0</formula>
    </cfRule>
  </conditionalFormatting>
  <dataValidations count="1">
    <dataValidation type="list" allowBlank="1" showErrorMessage="1" sqref="B4:B82" xr:uid="{00000000-0002-0000-0000-000000000000}">
      <formula1>"Advance to Secretary of Gokhale Education Society,Refund of advance to Parel centre,Affiliation fees,College exam expenses,College revaluation,Cost of forms and prospectus,Government scholarship to students,Magazine printing,Refund of advance to non grant"&amp;" unit,Seminar, registration fees,College verification - exam,Local scholarship,CAS committee expenses,Balance,Binding expenses,Building rent,Electricity charges,Gymkhana expenses,Library expenses,Municipal taxes,Repairs and maintenance,Security and pest c"&amp;"ontrol,Telephone charges,Uniform exp,Admission processing,Advertisement,Alumni Asc exp,ANGC A/c Principal forum,Annual state level contribution,Audit fees,Bank charges,College project expenses,Conveyance charges,Development fund,ECA expenses + other,fees "&amp;"paid to university,I card and LIbrary card printing,IDOL exam,ISO A/c,Kerala relief fund, CM relief fund,Management charges,Medical reimbursement,Miscellaneous expenses,NSS expenses,Other expenses,Postage,Printing,Refund of fees,Refund of student deposits"&amp;",Refunds and disbursements,Revenue stamps,Stationery,Student welfare fund,TDS,Visiting faculty,Wasing allowance,Xerox,Earn and Learn,GES foundation day,DA arrears to staff,Income tax arrears,Indirect payments,Loans and advances,Payment to CHB Teachers,Pay"&amp;"ment to non-teaching staff,Payment to teaching staff,Recovery of salary advances paid,Salary arrears to staff,UGC teachers fellowship payment + grant expenses,Tution fees trf to salary account,Leave encashment to staff,Cash allowance,GOI scholarship CBI,G"&amp;"OI scholarship SBI,Group insurance,Fees from ex-students,University book-bank grant expenses,Research Grant Expenses,AISHE Grant expenses,Advance against college activity,Advance against salary,Annual State level contribution,University extension project "&amp;"expenses,Loans and Advances"</formula1>
    </dataValidation>
  </dataValidation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B9"/>
  <sheetViews>
    <sheetView workbookViewId="0"/>
  </sheetViews>
  <sheetFormatPr baseColWidth="10" defaultColWidth="12.6640625" defaultRowHeight="15.75" customHeight="1" x14ac:dyDescent="0.15"/>
  <cols>
    <col min="1" max="1" width="4.5" customWidth="1"/>
    <col min="2" max="2" width="19.1640625" customWidth="1"/>
  </cols>
  <sheetData>
    <row r="1" spans="1:2" ht="15.75" customHeight="1" x14ac:dyDescent="0.15">
      <c r="A1" s="1" t="s">
        <v>113</v>
      </c>
      <c r="B1" s="1" t="s">
        <v>114</v>
      </c>
    </row>
    <row r="2" spans="1:2" ht="15.75" customHeight="1" x14ac:dyDescent="0.15">
      <c r="A2" s="1">
        <v>1</v>
      </c>
      <c r="B2" s="1" t="s">
        <v>115</v>
      </c>
    </row>
    <row r="3" spans="1:2" ht="15.75" customHeight="1" x14ac:dyDescent="0.15">
      <c r="A3" s="1">
        <v>2</v>
      </c>
      <c r="B3" s="1" t="s">
        <v>116</v>
      </c>
    </row>
    <row r="4" spans="1:2" ht="15.75" customHeight="1" x14ac:dyDescent="0.15">
      <c r="A4" s="1">
        <v>3</v>
      </c>
      <c r="B4" s="1" t="s">
        <v>117</v>
      </c>
    </row>
    <row r="5" spans="1:2" ht="15.75" customHeight="1" x14ac:dyDescent="0.15">
      <c r="A5" s="1">
        <v>4</v>
      </c>
      <c r="B5" s="1" t="s">
        <v>118</v>
      </c>
    </row>
    <row r="6" spans="1:2" ht="15.75" customHeight="1" x14ac:dyDescent="0.15">
      <c r="A6" s="1">
        <v>5</v>
      </c>
      <c r="B6" s="1" t="s">
        <v>119</v>
      </c>
    </row>
    <row r="7" spans="1:2" ht="15.75" customHeight="1" x14ac:dyDescent="0.15">
      <c r="A7" s="1">
        <v>6</v>
      </c>
      <c r="B7" s="1" t="s">
        <v>120</v>
      </c>
    </row>
    <row r="8" spans="1:2" ht="15.75" customHeight="1" x14ac:dyDescent="0.15">
      <c r="A8" s="1">
        <v>7</v>
      </c>
      <c r="B8" s="1" t="s">
        <v>121</v>
      </c>
    </row>
    <row r="9" spans="1:2" ht="15.75" customHeight="1" x14ac:dyDescent="0.15">
      <c r="A9" s="9">
        <v>8</v>
      </c>
      <c r="B9" s="9" t="s">
        <v>122</v>
      </c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000"/>
  <sheetViews>
    <sheetView workbookViewId="0"/>
  </sheetViews>
  <sheetFormatPr baseColWidth="10" defaultColWidth="12.6640625" defaultRowHeight="15.75" customHeight="1" x14ac:dyDescent="0.15"/>
  <sheetData>
    <row r="1" spans="1:2" ht="15.75" customHeight="1" x14ac:dyDescent="0.15">
      <c r="A1" s="9" t="s">
        <v>84</v>
      </c>
      <c r="B1" s="22" t="s">
        <v>123</v>
      </c>
    </row>
    <row r="2" spans="1:2" ht="15.75" customHeight="1" x14ac:dyDescent="0.15">
      <c r="A2" s="9" t="s">
        <v>5</v>
      </c>
      <c r="B2" s="9">
        <v>7829</v>
      </c>
    </row>
    <row r="3" spans="1:2" ht="15.75" customHeight="1" x14ac:dyDescent="0.15">
      <c r="A3" s="9" t="s">
        <v>6</v>
      </c>
      <c r="B3" s="22">
        <v>12250</v>
      </c>
    </row>
    <row r="4" spans="1:2" ht="15.75" customHeight="1" x14ac:dyDescent="0.15">
      <c r="A4" s="4" t="s">
        <v>7</v>
      </c>
      <c r="B4" s="22">
        <v>3400</v>
      </c>
    </row>
    <row r="5" spans="1:2" ht="15.75" customHeight="1" x14ac:dyDescent="0.15">
      <c r="A5" s="4" t="s">
        <v>8</v>
      </c>
      <c r="B5" s="22">
        <v>3000</v>
      </c>
    </row>
    <row r="6" spans="1:2" ht="15.75" customHeight="1" x14ac:dyDescent="0.15">
      <c r="A6" s="4" t="s">
        <v>9</v>
      </c>
      <c r="B6" s="22">
        <v>11151</v>
      </c>
    </row>
    <row r="7" spans="1:2" ht="15.75" customHeight="1" x14ac:dyDescent="0.15">
      <c r="A7" s="9" t="s">
        <v>1</v>
      </c>
      <c r="B7" s="10">
        <f>SUM(B2:B6)</f>
        <v>37630</v>
      </c>
    </row>
    <row r="8" spans="1:2" ht="15.75" customHeight="1" x14ac:dyDescent="0.15">
      <c r="B8" s="10"/>
    </row>
    <row r="9" spans="1:2" ht="15.75" customHeight="1" x14ac:dyDescent="0.15">
      <c r="B9" s="10"/>
    </row>
    <row r="10" spans="1:2" ht="15.75" customHeight="1" x14ac:dyDescent="0.15">
      <c r="B10" s="10"/>
    </row>
    <row r="11" spans="1:2" ht="15.75" customHeight="1" x14ac:dyDescent="0.15">
      <c r="B11" s="10"/>
    </row>
    <row r="12" spans="1:2" ht="15.75" customHeight="1" x14ac:dyDescent="0.15">
      <c r="B12" s="10"/>
    </row>
    <row r="13" spans="1:2" ht="15.75" customHeight="1" x14ac:dyDescent="0.15">
      <c r="B13" s="10"/>
    </row>
    <row r="14" spans="1:2" ht="15.75" customHeight="1" x14ac:dyDescent="0.15">
      <c r="B14" s="10"/>
    </row>
    <row r="15" spans="1:2" ht="15.75" customHeight="1" x14ac:dyDescent="0.15">
      <c r="B15" s="10"/>
    </row>
    <row r="16" spans="1:2" ht="15.75" customHeight="1" x14ac:dyDescent="0.15">
      <c r="B16" s="10"/>
    </row>
    <row r="17" spans="2:2" ht="15.75" customHeight="1" x14ac:dyDescent="0.15">
      <c r="B17" s="10"/>
    </row>
    <row r="18" spans="2:2" ht="15.75" customHeight="1" x14ac:dyDescent="0.15">
      <c r="B18" s="10"/>
    </row>
    <row r="19" spans="2:2" ht="15.75" customHeight="1" x14ac:dyDescent="0.15">
      <c r="B19" s="10"/>
    </row>
    <row r="20" spans="2:2" ht="15.75" customHeight="1" x14ac:dyDescent="0.15">
      <c r="B20" s="10"/>
    </row>
    <row r="21" spans="2:2" ht="15.75" customHeight="1" x14ac:dyDescent="0.15">
      <c r="B21" s="10"/>
    </row>
    <row r="22" spans="2:2" ht="15.75" customHeight="1" x14ac:dyDescent="0.15">
      <c r="B22" s="10"/>
    </row>
    <row r="23" spans="2:2" ht="15.75" customHeight="1" x14ac:dyDescent="0.15">
      <c r="B23" s="10"/>
    </row>
    <row r="24" spans="2:2" ht="15.75" customHeight="1" x14ac:dyDescent="0.15">
      <c r="B24" s="10"/>
    </row>
    <row r="25" spans="2:2" ht="15.75" customHeight="1" x14ac:dyDescent="0.15">
      <c r="B25" s="10"/>
    </row>
    <row r="26" spans="2:2" ht="15.75" customHeight="1" x14ac:dyDescent="0.15">
      <c r="B26" s="10"/>
    </row>
    <row r="27" spans="2:2" ht="15.75" customHeight="1" x14ac:dyDescent="0.15">
      <c r="B27" s="10"/>
    </row>
    <row r="28" spans="2:2" ht="15.75" customHeight="1" x14ac:dyDescent="0.15">
      <c r="B28" s="10"/>
    </row>
    <row r="29" spans="2:2" ht="15.75" customHeight="1" x14ac:dyDescent="0.15">
      <c r="B29" s="10"/>
    </row>
    <row r="30" spans="2:2" ht="15.75" customHeight="1" x14ac:dyDescent="0.15">
      <c r="B30" s="10"/>
    </row>
    <row r="31" spans="2:2" ht="15.75" customHeight="1" x14ac:dyDescent="0.15">
      <c r="B31" s="10"/>
    </row>
    <row r="32" spans="2:2" ht="15.75" customHeight="1" x14ac:dyDescent="0.15">
      <c r="B32" s="10"/>
    </row>
    <row r="33" spans="2:2" ht="15.75" customHeight="1" x14ac:dyDescent="0.15">
      <c r="B33" s="10"/>
    </row>
    <row r="34" spans="2:2" ht="15.75" customHeight="1" x14ac:dyDescent="0.15">
      <c r="B34" s="10"/>
    </row>
    <row r="35" spans="2:2" ht="15.75" customHeight="1" x14ac:dyDescent="0.15">
      <c r="B35" s="10"/>
    </row>
    <row r="36" spans="2:2" ht="15.75" customHeight="1" x14ac:dyDescent="0.15">
      <c r="B36" s="10"/>
    </row>
    <row r="37" spans="2:2" ht="15.75" customHeight="1" x14ac:dyDescent="0.15">
      <c r="B37" s="10"/>
    </row>
    <row r="38" spans="2:2" ht="15.75" customHeight="1" x14ac:dyDescent="0.15">
      <c r="B38" s="10"/>
    </row>
    <row r="39" spans="2:2" ht="15.75" customHeight="1" x14ac:dyDescent="0.15">
      <c r="B39" s="10"/>
    </row>
    <row r="40" spans="2:2" ht="15.75" customHeight="1" x14ac:dyDescent="0.15">
      <c r="B40" s="10"/>
    </row>
    <row r="41" spans="2:2" ht="15.75" customHeight="1" x14ac:dyDescent="0.15">
      <c r="B41" s="10"/>
    </row>
    <row r="42" spans="2:2" ht="15.75" customHeight="1" x14ac:dyDescent="0.15">
      <c r="B42" s="10"/>
    </row>
    <row r="43" spans="2:2" ht="15.75" customHeight="1" x14ac:dyDescent="0.15">
      <c r="B43" s="10"/>
    </row>
    <row r="44" spans="2:2" ht="15.75" customHeight="1" x14ac:dyDescent="0.15">
      <c r="B44" s="10"/>
    </row>
    <row r="45" spans="2:2" ht="15.75" customHeight="1" x14ac:dyDescent="0.15">
      <c r="B45" s="10"/>
    </row>
    <row r="46" spans="2:2" ht="15.75" customHeight="1" x14ac:dyDescent="0.15">
      <c r="B46" s="10"/>
    </row>
    <row r="47" spans="2:2" ht="15.75" customHeight="1" x14ac:dyDescent="0.15">
      <c r="B47" s="10"/>
    </row>
    <row r="48" spans="2:2" ht="15.75" customHeight="1" x14ac:dyDescent="0.15">
      <c r="B48" s="10"/>
    </row>
    <row r="49" spans="2:2" ht="15.75" customHeight="1" x14ac:dyDescent="0.15">
      <c r="B49" s="10"/>
    </row>
    <row r="50" spans="2:2" ht="15.75" customHeight="1" x14ac:dyDescent="0.15">
      <c r="B50" s="10"/>
    </row>
    <row r="51" spans="2:2" ht="15.75" customHeight="1" x14ac:dyDescent="0.15">
      <c r="B51" s="10"/>
    </row>
    <row r="52" spans="2:2" ht="13" x14ac:dyDescent="0.15">
      <c r="B52" s="10"/>
    </row>
    <row r="53" spans="2:2" ht="13" x14ac:dyDescent="0.15">
      <c r="B53" s="10"/>
    </row>
    <row r="54" spans="2:2" ht="13" x14ac:dyDescent="0.15">
      <c r="B54" s="10"/>
    </row>
    <row r="55" spans="2:2" ht="13" x14ac:dyDescent="0.15">
      <c r="B55" s="10"/>
    </row>
    <row r="56" spans="2:2" ht="13" x14ac:dyDescent="0.15">
      <c r="B56" s="10"/>
    </row>
    <row r="57" spans="2:2" ht="13" x14ac:dyDescent="0.15">
      <c r="B57" s="10"/>
    </row>
    <row r="58" spans="2:2" ht="13" x14ac:dyDescent="0.15">
      <c r="B58" s="10"/>
    </row>
    <row r="59" spans="2:2" ht="13" x14ac:dyDescent="0.15">
      <c r="B59" s="10"/>
    </row>
    <row r="60" spans="2:2" ht="13" x14ac:dyDescent="0.15">
      <c r="B60" s="10"/>
    </row>
    <row r="61" spans="2:2" ht="13" x14ac:dyDescent="0.15">
      <c r="B61" s="10"/>
    </row>
    <row r="62" spans="2:2" ht="13" x14ac:dyDescent="0.15">
      <c r="B62" s="10"/>
    </row>
    <row r="63" spans="2:2" ht="13" x14ac:dyDescent="0.15">
      <c r="B63" s="10"/>
    </row>
    <row r="64" spans="2:2" ht="13" x14ac:dyDescent="0.15">
      <c r="B64" s="10"/>
    </row>
    <row r="65" spans="2:2" ht="13" x14ac:dyDescent="0.15">
      <c r="B65" s="10"/>
    </row>
    <row r="66" spans="2:2" ht="13" x14ac:dyDescent="0.15">
      <c r="B66" s="10"/>
    </row>
    <row r="67" spans="2:2" ht="13" x14ac:dyDescent="0.15">
      <c r="B67" s="10"/>
    </row>
    <row r="68" spans="2:2" ht="13" x14ac:dyDescent="0.15">
      <c r="B68" s="10"/>
    </row>
    <row r="69" spans="2:2" ht="13" x14ac:dyDescent="0.15">
      <c r="B69" s="10"/>
    </row>
    <row r="70" spans="2:2" ht="13" x14ac:dyDescent="0.15">
      <c r="B70" s="10"/>
    </row>
    <row r="71" spans="2:2" ht="13" x14ac:dyDescent="0.15">
      <c r="B71" s="10"/>
    </row>
    <row r="72" spans="2:2" ht="13" x14ac:dyDescent="0.15">
      <c r="B72" s="10"/>
    </row>
    <row r="73" spans="2:2" ht="13" x14ac:dyDescent="0.15">
      <c r="B73" s="10"/>
    </row>
    <row r="74" spans="2:2" ht="13" x14ac:dyDescent="0.15">
      <c r="B74" s="10"/>
    </row>
    <row r="75" spans="2:2" ht="13" x14ac:dyDescent="0.15">
      <c r="B75" s="10"/>
    </row>
    <row r="76" spans="2:2" ht="13" x14ac:dyDescent="0.15">
      <c r="B76" s="10"/>
    </row>
    <row r="77" spans="2:2" ht="13" x14ac:dyDescent="0.15">
      <c r="B77" s="10"/>
    </row>
    <row r="78" spans="2:2" ht="13" x14ac:dyDescent="0.15">
      <c r="B78" s="10"/>
    </row>
    <row r="79" spans="2:2" ht="13" x14ac:dyDescent="0.15">
      <c r="B79" s="10"/>
    </row>
    <row r="80" spans="2:2" ht="13" x14ac:dyDescent="0.15">
      <c r="B80" s="10"/>
    </row>
    <row r="81" spans="2:2" ht="13" x14ac:dyDescent="0.15">
      <c r="B81" s="10"/>
    </row>
    <row r="82" spans="2:2" ht="13" x14ac:dyDescent="0.15">
      <c r="B82" s="10"/>
    </row>
    <row r="83" spans="2:2" ht="13" x14ac:dyDescent="0.15">
      <c r="B83" s="10"/>
    </row>
    <row r="84" spans="2:2" ht="13" x14ac:dyDescent="0.15">
      <c r="B84" s="10"/>
    </row>
    <row r="85" spans="2:2" ht="13" x14ac:dyDescent="0.15">
      <c r="B85" s="10"/>
    </row>
    <row r="86" spans="2:2" ht="13" x14ac:dyDescent="0.15">
      <c r="B86" s="10"/>
    </row>
    <row r="87" spans="2:2" ht="13" x14ac:dyDescent="0.15">
      <c r="B87" s="10"/>
    </row>
    <row r="88" spans="2:2" ht="13" x14ac:dyDescent="0.15">
      <c r="B88" s="10"/>
    </row>
    <row r="89" spans="2:2" ht="13" x14ac:dyDescent="0.15">
      <c r="B89" s="10"/>
    </row>
    <row r="90" spans="2:2" ht="13" x14ac:dyDescent="0.15">
      <c r="B90" s="10"/>
    </row>
    <row r="91" spans="2:2" ht="13" x14ac:dyDescent="0.15">
      <c r="B91" s="10"/>
    </row>
    <row r="92" spans="2:2" ht="13" x14ac:dyDescent="0.15">
      <c r="B92" s="10"/>
    </row>
    <row r="93" spans="2:2" ht="13" x14ac:dyDescent="0.15">
      <c r="B93" s="10"/>
    </row>
    <row r="94" spans="2:2" ht="13" x14ac:dyDescent="0.15">
      <c r="B94" s="10"/>
    </row>
    <row r="95" spans="2:2" ht="13" x14ac:dyDescent="0.15">
      <c r="B95" s="10"/>
    </row>
    <row r="96" spans="2:2" ht="13" x14ac:dyDescent="0.15">
      <c r="B96" s="10"/>
    </row>
    <row r="97" spans="2:2" ht="13" x14ac:dyDescent="0.15">
      <c r="B97" s="10"/>
    </row>
    <row r="98" spans="2:2" ht="13" x14ac:dyDescent="0.15">
      <c r="B98" s="10"/>
    </row>
    <row r="99" spans="2:2" ht="13" x14ac:dyDescent="0.15">
      <c r="B99" s="10"/>
    </row>
    <row r="100" spans="2:2" ht="13" x14ac:dyDescent="0.15">
      <c r="B100" s="10"/>
    </row>
    <row r="101" spans="2:2" ht="13" x14ac:dyDescent="0.15">
      <c r="B101" s="10"/>
    </row>
    <row r="102" spans="2:2" ht="13" x14ac:dyDescent="0.15">
      <c r="B102" s="10"/>
    </row>
    <row r="103" spans="2:2" ht="13" x14ac:dyDescent="0.15">
      <c r="B103" s="10"/>
    </row>
    <row r="104" spans="2:2" ht="13" x14ac:dyDescent="0.15">
      <c r="B104" s="10"/>
    </row>
    <row r="105" spans="2:2" ht="13" x14ac:dyDescent="0.15">
      <c r="B105" s="10"/>
    </row>
    <row r="106" spans="2:2" ht="13" x14ac:dyDescent="0.15">
      <c r="B106" s="10"/>
    </row>
    <row r="107" spans="2:2" ht="13" x14ac:dyDescent="0.15">
      <c r="B107" s="10"/>
    </row>
    <row r="108" spans="2:2" ht="13" x14ac:dyDescent="0.15">
      <c r="B108" s="10"/>
    </row>
    <row r="109" spans="2:2" ht="13" x14ac:dyDescent="0.15">
      <c r="B109" s="10"/>
    </row>
    <row r="110" spans="2:2" ht="13" x14ac:dyDescent="0.15">
      <c r="B110" s="10"/>
    </row>
    <row r="111" spans="2:2" ht="13" x14ac:dyDescent="0.15">
      <c r="B111" s="10"/>
    </row>
    <row r="112" spans="2:2" ht="13" x14ac:dyDescent="0.15">
      <c r="B112" s="10"/>
    </row>
    <row r="113" spans="2:2" ht="13" x14ac:dyDescent="0.15">
      <c r="B113" s="10"/>
    </row>
    <row r="114" spans="2:2" ht="13" x14ac:dyDescent="0.15">
      <c r="B114" s="10"/>
    </row>
    <row r="115" spans="2:2" ht="13" x14ac:dyDescent="0.15">
      <c r="B115" s="10"/>
    </row>
    <row r="116" spans="2:2" ht="13" x14ac:dyDescent="0.15">
      <c r="B116" s="10"/>
    </row>
    <row r="117" spans="2:2" ht="13" x14ac:dyDescent="0.15">
      <c r="B117" s="10"/>
    </row>
    <row r="118" spans="2:2" ht="13" x14ac:dyDescent="0.15">
      <c r="B118" s="10"/>
    </row>
    <row r="119" spans="2:2" ht="13" x14ac:dyDescent="0.15">
      <c r="B119" s="10"/>
    </row>
    <row r="120" spans="2:2" ht="13" x14ac:dyDescent="0.15">
      <c r="B120" s="10"/>
    </row>
    <row r="121" spans="2:2" ht="13" x14ac:dyDescent="0.15">
      <c r="B121" s="10"/>
    </row>
    <row r="122" spans="2:2" ht="13" x14ac:dyDescent="0.15">
      <c r="B122" s="10"/>
    </row>
    <row r="123" spans="2:2" ht="13" x14ac:dyDescent="0.15">
      <c r="B123" s="10"/>
    </row>
    <row r="124" spans="2:2" ht="13" x14ac:dyDescent="0.15">
      <c r="B124" s="10"/>
    </row>
    <row r="125" spans="2:2" ht="13" x14ac:dyDescent="0.15">
      <c r="B125" s="10"/>
    </row>
    <row r="126" spans="2:2" ht="13" x14ac:dyDescent="0.15">
      <c r="B126" s="10"/>
    </row>
    <row r="127" spans="2:2" ht="13" x14ac:dyDescent="0.15">
      <c r="B127" s="10"/>
    </row>
    <row r="128" spans="2:2" ht="13" x14ac:dyDescent="0.15">
      <c r="B128" s="10"/>
    </row>
    <row r="129" spans="2:2" ht="13" x14ac:dyDescent="0.15">
      <c r="B129" s="10"/>
    </row>
    <row r="130" spans="2:2" ht="13" x14ac:dyDescent="0.15">
      <c r="B130" s="10"/>
    </row>
    <row r="131" spans="2:2" ht="13" x14ac:dyDescent="0.15">
      <c r="B131" s="10"/>
    </row>
    <row r="132" spans="2:2" ht="13" x14ac:dyDescent="0.15">
      <c r="B132" s="10"/>
    </row>
    <row r="133" spans="2:2" ht="13" x14ac:dyDescent="0.15">
      <c r="B133" s="10"/>
    </row>
    <row r="134" spans="2:2" ht="13" x14ac:dyDescent="0.15">
      <c r="B134" s="10"/>
    </row>
    <row r="135" spans="2:2" ht="13" x14ac:dyDescent="0.15">
      <c r="B135" s="10"/>
    </row>
    <row r="136" spans="2:2" ht="13" x14ac:dyDescent="0.15">
      <c r="B136" s="10"/>
    </row>
    <row r="137" spans="2:2" ht="13" x14ac:dyDescent="0.15">
      <c r="B137" s="10"/>
    </row>
    <row r="138" spans="2:2" ht="13" x14ac:dyDescent="0.15">
      <c r="B138" s="10"/>
    </row>
    <row r="139" spans="2:2" ht="13" x14ac:dyDescent="0.15">
      <c r="B139" s="10"/>
    </row>
    <row r="140" spans="2:2" ht="13" x14ac:dyDescent="0.15">
      <c r="B140" s="10"/>
    </row>
    <row r="141" spans="2:2" ht="13" x14ac:dyDescent="0.15">
      <c r="B141" s="10"/>
    </row>
    <row r="142" spans="2:2" ht="13" x14ac:dyDescent="0.15">
      <c r="B142" s="10"/>
    </row>
    <row r="143" spans="2:2" ht="13" x14ac:dyDescent="0.15">
      <c r="B143" s="10"/>
    </row>
    <row r="144" spans="2:2" ht="13" x14ac:dyDescent="0.15">
      <c r="B144" s="10"/>
    </row>
    <row r="145" spans="2:2" ht="13" x14ac:dyDescent="0.15">
      <c r="B145" s="10"/>
    </row>
    <row r="146" spans="2:2" ht="13" x14ac:dyDescent="0.15">
      <c r="B146" s="10"/>
    </row>
    <row r="147" spans="2:2" ht="13" x14ac:dyDescent="0.15">
      <c r="B147" s="10"/>
    </row>
    <row r="148" spans="2:2" ht="13" x14ac:dyDescent="0.15">
      <c r="B148" s="10"/>
    </row>
    <row r="149" spans="2:2" ht="13" x14ac:dyDescent="0.15">
      <c r="B149" s="10"/>
    </row>
    <row r="150" spans="2:2" ht="13" x14ac:dyDescent="0.15">
      <c r="B150" s="10"/>
    </row>
    <row r="151" spans="2:2" ht="13" x14ac:dyDescent="0.15">
      <c r="B151" s="10"/>
    </row>
    <row r="152" spans="2:2" ht="13" x14ac:dyDescent="0.15">
      <c r="B152" s="10"/>
    </row>
    <row r="153" spans="2:2" ht="13" x14ac:dyDescent="0.15">
      <c r="B153" s="10"/>
    </row>
    <row r="154" spans="2:2" ht="13" x14ac:dyDescent="0.15">
      <c r="B154" s="10"/>
    </row>
    <row r="155" spans="2:2" ht="13" x14ac:dyDescent="0.15">
      <c r="B155" s="10"/>
    </row>
    <row r="156" spans="2:2" ht="13" x14ac:dyDescent="0.15">
      <c r="B156" s="10"/>
    </row>
    <row r="157" spans="2:2" ht="13" x14ac:dyDescent="0.15">
      <c r="B157" s="10"/>
    </row>
    <row r="158" spans="2:2" ht="13" x14ac:dyDescent="0.15">
      <c r="B158" s="10"/>
    </row>
    <row r="159" spans="2:2" ht="13" x14ac:dyDescent="0.15">
      <c r="B159" s="10"/>
    </row>
    <row r="160" spans="2:2" ht="13" x14ac:dyDescent="0.15">
      <c r="B160" s="10"/>
    </row>
    <row r="161" spans="2:2" ht="13" x14ac:dyDescent="0.15">
      <c r="B161" s="10"/>
    </row>
    <row r="162" spans="2:2" ht="13" x14ac:dyDescent="0.15">
      <c r="B162" s="10"/>
    </row>
    <row r="163" spans="2:2" ht="13" x14ac:dyDescent="0.15">
      <c r="B163" s="10"/>
    </row>
    <row r="164" spans="2:2" ht="13" x14ac:dyDescent="0.15">
      <c r="B164" s="10"/>
    </row>
    <row r="165" spans="2:2" ht="13" x14ac:dyDescent="0.15">
      <c r="B165" s="10"/>
    </row>
    <row r="166" spans="2:2" ht="13" x14ac:dyDescent="0.15">
      <c r="B166" s="10"/>
    </row>
    <row r="167" spans="2:2" ht="13" x14ac:dyDescent="0.15">
      <c r="B167" s="10"/>
    </row>
    <row r="168" spans="2:2" ht="13" x14ac:dyDescent="0.15">
      <c r="B168" s="10"/>
    </row>
    <row r="169" spans="2:2" ht="13" x14ac:dyDescent="0.15">
      <c r="B169" s="10"/>
    </row>
    <row r="170" spans="2:2" ht="13" x14ac:dyDescent="0.15">
      <c r="B170" s="10"/>
    </row>
    <row r="171" spans="2:2" ht="13" x14ac:dyDescent="0.15">
      <c r="B171" s="10"/>
    </row>
    <row r="172" spans="2:2" ht="13" x14ac:dyDescent="0.15">
      <c r="B172" s="10"/>
    </row>
    <row r="173" spans="2:2" ht="13" x14ac:dyDescent="0.15">
      <c r="B173" s="10"/>
    </row>
    <row r="174" spans="2:2" ht="13" x14ac:dyDescent="0.15">
      <c r="B174" s="10"/>
    </row>
    <row r="175" spans="2:2" ht="13" x14ac:dyDescent="0.15">
      <c r="B175" s="10"/>
    </row>
    <row r="176" spans="2:2" ht="13" x14ac:dyDescent="0.15">
      <c r="B176" s="10"/>
    </row>
    <row r="177" spans="2:2" ht="13" x14ac:dyDescent="0.15">
      <c r="B177" s="10"/>
    </row>
    <row r="178" spans="2:2" ht="13" x14ac:dyDescent="0.15">
      <c r="B178" s="10"/>
    </row>
    <row r="179" spans="2:2" ht="13" x14ac:dyDescent="0.15">
      <c r="B179" s="10"/>
    </row>
    <row r="180" spans="2:2" ht="13" x14ac:dyDescent="0.15">
      <c r="B180" s="10"/>
    </row>
    <row r="181" spans="2:2" ht="13" x14ac:dyDescent="0.15">
      <c r="B181" s="10"/>
    </row>
    <row r="182" spans="2:2" ht="13" x14ac:dyDescent="0.15">
      <c r="B182" s="10"/>
    </row>
    <row r="183" spans="2:2" ht="13" x14ac:dyDescent="0.15">
      <c r="B183" s="10"/>
    </row>
    <row r="184" spans="2:2" ht="13" x14ac:dyDescent="0.15">
      <c r="B184" s="10"/>
    </row>
    <row r="185" spans="2:2" ht="13" x14ac:dyDescent="0.15">
      <c r="B185" s="10"/>
    </row>
    <row r="186" spans="2:2" ht="13" x14ac:dyDescent="0.15">
      <c r="B186" s="10"/>
    </row>
    <row r="187" spans="2:2" ht="13" x14ac:dyDescent="0.15">
      <c r="B187" s="10"/>
    </row>
    <row r="188" spans="2:2" ht="13" x14ac:dyDescent="0.15">
      <c r="B188" s="10"/>
    </row>
    <row r="189" spans="2:2" ht="13" x14ac:dyDescent="0.15">
      <c r="B189" s="10"/>
    </row>
    <row r="190" spans="2:2" ht="13" x14ac:dyDescent="0.15">
      <c r="B190" s="10"/>
    </row>
    <row r="191" spans="2:2" ht="13" x14ac:dyDescent="0.15">
      <c r="B191" s="10"/>
    </row>
    <row r="192" spans="2:2" ht="13" x14ac:dyDescent="0.15">
      <c r="B192" s="10"/>
    </row>
    <row r="193" spans="2:2" ht="13" x14ac:dyDescent="0.15">
      <c r="B193" s="10"/>
    </row>
    <row r="194" spans="2:2" ht="13" x14ac:dyDescent="0.15">
      <c r="B194" s="10"/>
    </row>
    <row r="195" spans="2:2" ht="13" x14ac:dyDescent="0.15">
      <c r="B195" s="10"/>
    </row>
    <row r="196" spans="2:2" ht="13" x14ac:dyDescent="0.15">
      <c r="B196" s="10"/>
    </row>
    <row r="197" spans="2:2" ht="13" x14ac:dyDescent="0.15">
      <c r="B197" s="10"/>
    </row>
    <row r="198" spans="2:2" ht="13" x14ac:dyDescent="0.15">
      <c r="B198" s="10"/>
    </row>
    <row r="199" spans="2:2" ht="13" x14ac:dyDescent="0.15">
      <c r="B199" s="10"/>
    </row>
    <row r="200" spans="2:2" ht="13" x14ac:dyDescent="0.15">
      <c r="B200" s="10"/>
    </row>
    <row r="201" spans="2:2" ht="13" x14ac:dyDescent="0.15">
      <c r="B201" s="10"/>
    </row>
    <row r="202" spans="2:2" ht="13" x14ac:dyDescent="0.15">
      <c r="B202" s="10"/>
    </row>
    <row r="203" spans="2:2" ht="13" x14ac:dyDescent="0.15">
      <c r="B203" s="10"/>
    </row>
    <row r="204" spans="2:2" ht="13" x14ac:dyDescent="0.15">
      <c r="B204" s="10"/>
    </row>
    <row r="205" spans="2:2" ht="13" x14ac:dyDescent="0.15">
      <c r="B205" s="10"/>
    </row>
    <row r="206" spans="2:2" ht="13" x14ac:dyDescent="0.15">
      <c r="B206" s="10"/>
    </row>
    <row r="207" spans="2:2" ht="13" x14ac:dyDescent="0.15">
      <c r="B207" s="10"/>
    </row>
    <row r="208" spans="2:2" ht="13" x14ac:dyDescent="0.15">
      <c r="B208" s="10"/>
    </row>
    <row r="209" spans="2:2" ht="13" x14ac:dyDescent="0.15">
      <c r="B209" s="10"/>
    </row>
    <row r="210" spans="2:2" ht="13" x14ac:dyDescent="0.15">
      <c r="B210" s="10"/>
    </row>
    <row r="211" spans="2:2" ht="13" x14ac:dyDescent="0.15">
      <c r="B211" s="10"/>
    </row>
    <row r="212" spans="2:2" ht="13" x14ac:dyDescent="0.15">
      <c r="B212" s="10"/>
    </row>
    <row r="213" spans="2:2" ht="13" x14ac:dyDescent="0.15">
      <c r="B213" s="10"/>
    </row>
    <row r="214" spans="2:2" ht="13" x14ac:dyDescent="0.15">
      <c r="B214" s="10"/>
    </row>
    <row r="215" spans="2:2" ht="13" x14ac:dyDescent="0.15">
      <c r="B215" s="10"/>
    </row>
    <row r="216" spans="2:2" ht="13" x14ac:dyDescent="0.15">
      <c r="B216" s="10"/>
    </row>
    <row r="217" spans="2:2" ht="13" x14ac:dyDescent="0.15">
      <c r="B217" s="10"/>
    </row>
    <row r="218" spans="2:2" ht="13" x14ac:dyDescent="0.15">
      <c r="B218" s="10"/>
    </row>
    <row r="219" spans="2:2" ht="13" x14ac:dyDescent="0.15">
      <c r="B219" s="10"/>
    </row>
    <row r="220" spans="2:2" ht="13" x14ac:dyDescent="0.15">
      <c r="B220" s="10"/>
    </row>
    <row r="221" spans="2:2" ht="13" x14ac:dyDescent="0.15">
      <c r="B221" s="10"/>
    </row>
    <row r="222" spans="2:2" ht="13" x14ac:dyDescent="0.15">
      <c r="B222" s="10"/>
    </row>
    <row r="223" spans="2:2" ht="13" x14ac:dyDescent="0.15">
      <c r="B223" s="10"/>
    </row>
    <row r="224" spans="2:2" ht="13" x14ac:dyDescent="0.15">
      <c r="B224" s="10"/>
    </row>
    <row r="225" spans="2:2" ht="13" x14ac:dyDescent="0.15">
      <c r="B225" s="10"/>
    </row>
    <row r="226" spans="2:2" ht="13" x14ac:dyDescent="0.15">
      <c r="B226" s="10"/>
    </row>
    <row r="227" spans="2:2" ht="13" x14ac:dyDescent="0.15">
      <c r="B227" s="10"/>
    </row>
    <row r="228" spans="2:2" ht="13" x14ac:dyDescent="0.15">
      <c r="B228" s="10"/>
    </row>
    <row r="229" spans="2:2" ht="13" x14ac:dyDescent="0.15">
      <c r="B229" s="10"/>
    </row>
    <row r="230" spans="2:2" ht="13" x14ac:dyDescent="0.15">
      <c r="B230" s="10"/>
    </row>
    <row r="231" spans="2:2" ht="13" x14ac:dyDescent="0.15">
      <c r="B231" s="10"/>
    </row>
    <row r="232" spans="2:2" ht="13" x14ac:dyDescent="0.15">
      <c r="B232" s="10"/>
    </row>
    <row r="233" spans="2:2" ht="13" x14ac:dyDescent="0.15">
      <c r="B233" s="10"/>
    </row>
    <row r="234" spans="2:2" ht="13" x14ac:dyDescent="0.15">
      <c r="B234" s="10"/>
    </row>
    <row r="235" spans="2:2" ht="13" x14ac:dyDescent="0.15">
      <c r="B235" s="10"/>
    </row>
    <row r="236" spans="2:2" ht="13" x14ac:dyDescent="0.15">
      <c r="B236" s="10"/>
    </row>
    <row r="237" spans="2:2" ht="13" x14ac:dyDescent="0.15">
      <c r="B237" s="10"/>
    </row>
    <row r="238" spans="2:2" ht="13" x14ac:dyDescent="0.15">
      <c r="B238" s="10"/>
    </row>
    <row r="239" spans="2:2" ht="13" x14ac:dyDescent="0.15">
      <c r="B239" s="10"/>
    </row>
    <row r="240" spans="2:2" ht="13" x14ac:dyDescent="0.15">
      <c r="B240" s="10"/>
    </row>
    <row r="241" spans="2:2" ht="13" x14ac:dyDescent="0.15">
      <c r="B241" s="10"/>
    </row>
    <row r="242" spans="2:2" ht="13" x14ac:dyDescent="0.15">
      <c r="B242" s="10"/>
    </row>
    <row r="243" spans="2:2" ht="13" x14ac:dyDescent="0.15">
      <c r="B243" s="10"/>
    </row>
    <row r="244" spans="2:2" ht="13" x14ac:dyDescent="0.15">
      <c r="B244" s="10"/>
    </row>
    <row r="245" spans="2:2" ht="13" x14ac:dyDescent="0.15">
      <c r="B245" s="10"/>
    </row>
    <row r="246" spans="2:2" ht="13" x14ac:dyDescent="0.15">
      <c r="B246" s="10"/>
    </row>
    <row r="247" spans="2:2" ht="13" x14ac:dyDescent="0.15">
      <c r="B247" s="10"/>
    </row>
    <row r="248" spans="2:2" ht="13" x14ac:dyDescent="0.15">
      <c r="B248" s="10"/>
    </row>
    <row r="249" spans="2:2" ht="13" x14ac:dyDescent="0.15">
      <c r="B249" s="10"/>
    </row>
    <row r="250" spans="2:2" ht="13" x14ac:dyDescent="0.15">
      <c r="B250" s="10"/>
    </row>
    <row r="251" spans="2:2" ht="13" x14ac:dyDescent="0.15">
      <c r="B251" s="10"/>
    </row>
    <row r="252" spans="2:2" ht="13" x14ac:dyDescent="0.15">
      <c r="B252" s="10"/>
    </row>
    <row r="253" spans="2:2" ht="13" x14ac:dyDescent="0.15">
      <c r="B253" s="10"/>
    </row>
    <row r="254" spans="2:2" ht="13" x14ac:dyDescent="0.15">
      <c r="B254" s="10"/>
    </row>
    <row r="255" spans="2:2" ht="13" x14ac:dyDescent="0.15">
      <c r="B255" s="10"/>
    </row>
    <row r="256" spans="2:2" ht="13" x14ac:dyDescent="0.15">
      <c r="B256" s="10"/>
    </row>
    <row r="257" spans="2:2" ht="13" x14ac:dyDescent="0.15">
      <c r="B257" s="10"/>
    </row>
    <row r="258" spans="2:2" ht="13" x14ac:dyDescent="0.15">
      <c r="B258" s="10"/>
    </row>
    <row r="259" spans="2:2" ht="13" x14ac:dyDescent="0.15">
      <c r="B259" s="10"/>
    </row>
    <row r="260" spans="2:2" ht="13" x14ac:dyDescent="0.15">
      <c r="B260" s="10"/>
    </row>
    <row r="261" spans="2:2" ht="13" x14ac:dyDescent="0.15">
      <c r="B261" s="10"/>
    </row>
    <row r="262" spans="2:2" ht="13" x14ac:dyDescent="0.15">
      <c r="B262" s="10"/>
    </row>
    <row r="263" spans="2:2" ht="13" x14ac:dyDescent="0.15">
      <c r="B263" s="10"/>
    </row>
    <row r="264" spans="2:2" ht="13" x14ac:dyDescent="0.15">
      <c r="B264" s="10"/>
    </row>
    <row r="265" spans="2:2" ht="13" x14ac:dyDescent="0.15">
      <c r="B265" s="10"/>
    </row>
    <row r="266" spans="2:2" ht="13" x14ac:dyDescent="0.15">
      <c r="B266" s="10"/>
    </row>
    <row r="267" spans="2:2" ht="13" x14ac:dyDescent="0.15">
      <c r="B267" s="10"/>
    </row>
    <row r="268" spans="2:2" ht="13" x14ac:dyDescent="0.15">
      <c r="B268" s="10"/>
    </row>
    <row r="269" spans="2:2" ht="13" x14ac:dyDescent="0.15">
      <c r="B269" s="10"/>
    </row>
    <row r="270" spans="2:2" ht="13" x14ac:dyDescent="0.15">
      <c r="B270" s="10"/>
    </row>
    <row r="271" spans="2:2" ht="13" x14ac:dyDescent="0.15">
      <c r="B271" s="10"/>
    </row>
    <row r="272" spans="2:2" ht="13" x14ac:dyDescent="0.15">
      <c r="B272" s="10"/>
    </row>
    <row r="273" spans="2:2" ht="13" x14ac:dyDescent="0.15">
      <c r="B273" s="10"/>
    </row>
    <row r="274" spans="2:2" ht="13" x14ac:dyDescent="0.15">
      <c r="B274" s="10"/>
    </row>
    <row r="275" spans="2:2" ht="13" x14ac:dyDescent="0.15">
      <c r="B275" s="10"/>
    </row>
    <row r="276" spans="2:2" ht="13" x14ac:dyDescent="0.15">
      <c r="B276" s="10"/>
    </row>
    <row r="277" spans="2:2" ht="13" x14ac:dyDescent="0.15">
      <c r="B277" s="10"/>
    </row>
    <row r="278" spans="2:2" ht="13" x14ac:dyDescent="0.15">
      <c r="B278" s="10"/>
    </row>
    <row r="279" spans="2:2" ht="13" x14ac:dyDescent="0.15">
      <c r="B279" s="10"/>
    </row>
    <row r="280" spans="2:2" ht="13" x14ac:dyDescent="0.15">
      <c r="B280" s="10"/>
    </row>
    <row r="281" spans="2:2" ht="13" x14ac:dyDescent="0.15">
      <c r="B281" s="10"/>
    </row>
    <row r="282" spans="2:2" ht="13" x14ac:dyDescent="0.15">
      <c r="B282" s="10"/>
    </row>
    <row r="283" spans="2:2" ht="13" x14ac:dyDescent="0.15">
      <c r="B283" s="10"/>
    </row>
    <row r="284" spans="2:2" ht="13" x14ac:dyDescent="0.15">
      <c r="B284" s="10"/>
    </row>
    <row r="285" spans="2:2" ht="13" x14ac:dyDescent="0.15">
      <c r="B285" s="10"/>
    </row>
    <row r="286" spans="2:2" ht="13" x14ac:dyDescent="0.15">
      <c r="B286" s="10"/>
    </row>
    <row r="287" spans="2:2" ht="13" x14ac:dyDescent="0.15">
      <c r="B287" s="10"/>
    </row>
    <row r="288" spans="2:2" ht="13" x14ac:dyDescent="0.15">
      <c r="B288" s="10"/>
    </row>
    <row r="289" spans="2:2" ht="13" x14ac:dyDescent="0.15">
      <c r="B289" s="10"/>
    </row>
    <row r="290" spans="2:2" ht="13" x14ac:dyDescent="0.15">
      <c r="B290" s="10"/>
    </row>
    <row r="291" spans="2:2" ht="13" x14ac:dyDescent="0.15">
      <c r="B291" s="10"/>
    </row>
    <row r="292" spans="2:2" ht="13" x14ac:dyDescent="0.15">
      <c r="B292" s="10"/>
    </row>
    <row r="293" spans="2:2" ht="13" x14ac:dyDescent="0.15">
      <c r="B293" s="10"/>
    </row>
    <row r="294" spans="2:2" ht="13" x14ac:dyDescent="0.15">
      <c r="B294" s="10"/>
    </row>
    <row r="295" spans="2:2" ht="13" x14ac:dyDescent="0.15">
      <c r="B295" s="10"/>
    </row>
    <row r="296" spans="2:2" ht="13" x14ac:dyDescent="0.15">
      <c r="B296" s="10"/>
    </row>
    <row r="297" spans="2:2" ht="13" x14ac:dyDescent="0.15">
      <c r="B297" s="10"/>
    </row>
    <row r="298" spans="2:2" ht="13" x14ac:dyDescent="0.15">
      <c r="B298" s="10"/>
    </row>
    <row r="299" spans="2:2" ht="13" x14ac:dyDescent="0.15">
      <c r="B299" s="10"/>
    </row>
    <row r="300" spans="2:2" ht="13" x14ac:dyDescent="0.15">
      <c r="B300" s="10"/>
    </row>
    <row r="301" spans="2:2" ht="13" x14ac:dyDescent="0.15">
      <c r="B301" s="10"/>
    </row>
    <row r="302" spans="2:2" ht="13" x14ac:dyDescent="0.15">
      <c r="B302" s="10"/>
    </row>
    <row r="303" spans="2:2" ht="13" x14ac:dyDescent="0.15">
      <c r="B303" s="10"/>
    </row>
    <row r="304" spans="2:2" ht="13" x14ac:dyDescent="0.15">
      <c r="B304" s="10"/>
    </row>
    <row r="305" spans="2:2" ht="13" x14ac:dyDescent="0.15">
      <c r="B305" s="10"/>
    </row>
    <row r="306" spans="2:2" ht="13" x14ac:dyDescent="0.15">
      <c r="B306" s="10"/>
    </row>
    <row r="307" spans="2:2" ht="13" x14ac:dyDescent="0.15">
      <c r="B307" s="10"/>
    </row>
    <row r="308" spans="2:2" ht="13" x14ac:dyDescent="0.15">
      <c r="B308" s="10"/>
    </row>
    <row r="309" spans="2:2" ht="13" x14ac:dyDescent="0.15">
      <c r="B309" s="10"/>
    </row>
    <row r="310" spans="2:2" ht="13" x14ac:dyDescent="0.15">
      <c r="B310" s="10"/>
    </row>
    <row r="311" spans="2:2" ht="13" x14ac:dyDescent="0.15">
      <c r="B311" s="10"/>
    </row>
    <row r="312" spans="2:2" ht="13" x14ac:dyDescent="0.15">
      <c r="B312" s="10"/>
    </row>
    <row r="313" spans="2:2" ht="13" x14ac:dyDescent="0.15">
      <c r="B313" s="10"/>
    </row>
    <row r="314" spans="2:2" ht="13" x14ac:dyDescent="0.15">
      <c r="B314" s="10"/>
    </row>
    <row r="315" spans="2:2" ht="13" x14ac:dyDescent="0.15">
      <c r="B315" s="10"/>
    </row>
    <row r="316" spans="2:2" ht="13" x14ac:dyDescent="0.15">
      <c r="B316" s="10"/>
    </row>
    <row r="317" spans="2:2" ht="13" x14ac:dyDescent="0.15">
      <c r="B317" s="10"/>
    </row>
    <row r="318" spans="2:2" ht="13" x14ac:dyDescent="0.15">
      <c r="B318" s="10"/>
    </row>
    <row r="319" spans="2:2" ht="13" x14ac:dyDescent="0.15">
      <c r="B319" s="10"/>
    </row>
    <row r="320" spans="2:2" ht="13" x14ac:dyDescent="0.15">
      <c r="B320" s="10"/>
    </row>
    <row r="321" spans="2:2" ht="13" x14ac:dyDescent="0.15">
      <c r="B321" s="10"/>
    </row>
    <row r="322" spans="2:2" ht="13" x14ac:dyDescent="0.15">
      <c r="B322" s="10"/>
    </row>
    <row r="323" spans="2:2" ht="13" x14ac:dyDescent="0.15">
      <c r="B323" s="10"/>
    </row>
    <row r="324" spans="2:2" ht="13" x14ac:dyDescent="0.15">
      <c r="B324" s="10"/>
    </row>
    <row r="325" spans="2:2" ht="13" x14ac:dyDescent="0.15">
      <c r="B325" s="10"/>
    </row>
    <row r="326" spans="2:2" ht="13" x14ac:dyDescent="0.15">
      <c r="B326" s="10"/>
    </row>
    <row r="327" spans="2:2" ht="13" x14ac:dyDescent="0.15">
      <c r="B327" s="10"/>
    </row>
    <row r="328" spans="2:2" ht="13" x14ac:dyDescent="0.15">
      <c r="B328" s="10"/>
    </row>
    <row r="329" spans="2:2" ht="13" x14ac:dyDescent="0.15">
      <c r="B329" s="10"/>
    </row>
    <row r="330" spans="2:2" ht="13" x14ac:dyDescent="0.15">
      <c r="B330" s="10"/>
    </row>
    <row r="331" spans="2:2" ht="13" x14ac:dyDescent="0.15">
      <c r="B331" s="10"/>
    </row>
    <row r="332" spans="2:2" ht="13" x14ac:dyDescent="0.15">
      <c r="B332" s="10"/>
    </row>
    <row r="333" spans="2:2" ht="13" x14ac:dyDescent="0.15">
      <c r="B333" s="10"/>
    </row>
    <row r="334" spans="2:2" ht="13" x14ac:dyDescent="0.15">
      <c r="B334" s="10"/>
    </row>
    <row r="335" spans="2:2" ht="13" x14ac:dyDescent="0.15">
      <c r="B335" s="10"/>
    </row>
    <row r="336" spans="2:2" ht="13" x14ac:dyDescent="0.15">
      <c r="B336" s="10"/>
    </row>
    <row r="337" spans="2:2" ht="13" x14ac:dyDescent="0.15">
      <c r="B337" s="10"/>
    </row>
    <row r="338" spans="2:2" ht="13" x14ac:dyDescent="0.15">
      <c r="B338" s="10"/>
    </row>
    <row r="339" spans="2:2" ht="13" x14ac:dyDescent="0.15">
      <c r="B339" s="10"/>
    </row>
    <row r="340" spans="2:2" ht="13" x14ac:dyDescent="0.15">
      <c r="B340" s="10"/>
    </row>
    <row r="341" spans="2:2" ht="13" x14ac:dyDescent="0.15">
      <c r="B341" s="10"/>
    </row>
    <row r="342" spans="2:2" ht="13" x14ac:dyDescent="0.15">
      <c r="B342" s="10"/>
    </row>
    <row r="343" spans="2:2" ht="13" x14ac:dyDescent="0.15">
      <c r="B343" s="10"/>
    </row>
    <row r="344" spans="2:2" ht="13" x14ac:dyDescent="0.15">
      <c r="B344" s="10"/>
    </row>
    <row r="345" spans="2:2" ht="13" x14ac:dyDescent="0.15">
      <c r="B345" s="10"/>
    </row>
    <row r="346" spans="2:2" ht="13" x14ac:dyDescent="0.15">
      <c r="B346" s="10"/>
    </row>
    <row r="347" spans="2:2" ht="13" x14ac:dyDescent="0.15">
      <c r="B347" s="10"/>
    </row>
    <row r="348" spans="2:2" ht="13" x14ac:dyDescent="0.15">
      <c r="B348" s="10"/>
    </row>
    <row r="349" spans="2:2" ht="13" x14ac:dyDescent="0.15">
      <c r="B349" s="10"/>
    </row>
    <row r="350" spans="2:2" ht="13" x14ac:dyDescent="0.15">
      <c r="B350" s="10"/>
    </row>
    <row r="351" spans="2:2" ht="13" x14ac:dyDescent="0.15">
      <c r="B351" s="10"/>
    </row>
    <row r="352" spans="2:2" ht="13" x14ac:dyDescent="0.15">
      <c r="B352" s="10"/>
    </row>
    <row r="353" spans="2:2" ht="13" x14ac:dyDescent="0.15">
      <c r="B353" s="10"/>
    </row>
    <row r="354" spans="2:2" ht="13" x14ac:dyDescent="0.15">
      <c r="B354" s="10"/>
    </row>
    <row r="355" spans="2:2" ht="13" x14ac:dyDescent="0.15">
      <c r="B355" s="10"/>
    </row>
    <row r="356" spans="2:2" ht="13" x14ac:dyDescent="0.15">
      <c r="B356" s="10"/>
    </row>
    <row r="357" spans="2:2" ht="13" x14ac:dyDescent="0.15">
      <c r="B357" s="10"/>
    </row>
    <row r="358" spans="2:2" ht="13" x14ac:dyDescent="0.15">
      <c r="B358" s="10"/>
    </row>
    <row r="359" spans="2:2" ht="13" x14ac:dyDescent="0.15">
      <c r="B359" s="10"/>
    </row>
    <row r="360" spans="2:2" ht="13" x14ac:dyDescent="0.15">
      <c r="B360" s="10"/>
    </row>
    <row r="361" spans="2:2" ht="13" x14ac:dyDescent="0.15">
      <c r="B361" s="10"/>
    </row>
    <row r="362" spans="2:2" ht="13" x14ac:dyDescent="0.15">
      <c r="B362" s="10"/>
    </row>
    <row r="363" spans="2:2" ht="13" x14ac:dyDescent="0.15">
      <c r="B363" s="10"/>
    </row>
    <row r="364" spans="2:2" ht="13" x14ac:dyDescent="0.15">
      <c r="B364" s="10"/>
    </row>
    <row r="365" spans="2:2" ht="13" x14ac:dyDescent="0.15">
      <c r="B365" s="10"/>
    </row>
    <row r="366" spans="2:2" ht="13" x14ac:dyDescent="0.15">
      <c r="B366" s="10"/>
    </row>
    <row r="367" spans="2:2" ht="13" x14ac:dyDescent="0.15">
      <c r="B367" s="10"/>
    </row>
    <row r="368" spans="2:2" ht="13" x14ac:dyDescent="0.15">
      <c r="B368" s="10"/>
    </row>
    <row r="369" spans="2:2" ht="13" x14ac:dyDescent="0.15">
      <c r="B369" s="10"/>
    </row>
    <row r="370" spans="2:2" ht="13" x14ac:dyDescent="0.15">
      <c r="B370" s="10"/>
    </row>
    <row r="371" spans="2:2" ht="13" x14ac:dyDescent="0.15">
      <c r="B371" s="10"/>
    </row>
    <row r="372" spans="2:2" ht="13" x14ac:dyDescent="0.15">
      <c r="B372" s="10"/>
    </row>
    <row r="373" spans="2:2" ht="13" x14ac:dyDescent="0.15">
      <c r="B373" s="10"/>
    </row>
    <row r="374" spans="2:2" ht="13" x14ac:dyDescent="0.15">
      <c r="B374" s="10"/>
    </row>
    <row r="375" spans="2:2" ht="13" x14ac:dyDescent="0.15">
      <c r="B375" s="10"/>
    </row>
    <row r="376" spans="2:2" ht="13" x14ac:dyDescent="0.15">
      <c r="B376" s="10"/>
    </row>
    <row r="377" spans="2:2" ht="13" x14ac:dyDescent="0.15">
      <c r="B377" s="10"/>
    </row>
    <row r="378" spans="2:2" ht="13" x14ac:dyDescent="0.15">
      <c r="B378" s="10"/>
    </row>
    <row r="379" spans="2:2" ht="13" x14ac:dyDescent="0.15">
      <c r="B379" s="10"/>
    </row>
    <row r="380" spans="2:2" ht="13" x14ac:dyDescent="0.15">
      <c r="B380" s="10"/>
    </row>
    <row r="381" spans="2:2" ht="13" x14ac:dyDescent="0.15">
      <c r="B381" s="10"/>
    </row>
    <row r="382" spans="2:2" ht="13" x14ac:dyDescent="0.15">
      <c r="B382" s="10"/>
    </row>
    <row r="383" spans="2:2" ht="13" x14ac:dyDescent="0.15">
      <c r="B383" s="10"/>
    </row>
    <row r="384" spans="2:2" ht="13" x14ac:dyDescent="0.15">
      <c r="B384" s="10"/>
    </row>
    <row r="385" spans="2:2" ht="13" x14ac:dyDescent="0.15">
      <c r="B385" s="10"/>
    </row>
    <row r="386" spans="2:2" ht="13" x14ac:dyDescent="0.15">
      <c r="B386" s="10"/>
    </row>
    <row r="387" spans="2:2" ht="13" x14ac:dyDescent="0.15">
      <c r="B387" s="10"/>
    </row>
    <row r="388" spans="2:2" ht="13" x14ac:dyDescent="0.15">
      <c r="B388" s="10"/>
    </row>
    <row r="389" spans="2:2" ht="13" x14ac:dyDescent="0.15">
      <c r="B389" s="10"/>
    </row>
    <row r="390" spans="2:2" ht="13" x14ac:dyDescent="0.15">
      <c r="B390" s="10"/>
    </row>
    <row r="391" spans="2:2" ht="13" x14ac:dyDescent="0.15">
      <c r="B391" s="10"/>
    </row>
    <row r="392" spans="2:2" ht="13" x14ac:dyDescent="0.15">
      <c r="B392" s="10"/>
    </row>
    <row r="393" spans="2:2" ht="13" x14ac:dyDescent="0.15">
      <c r="B393" s="10"/>
    </row>
    <row r="394" spans="2:2" ht="13" x14ac:dyDescent="0.15">
      <c r="B394" s="10"/>
    </row>
    <row r="395" spans="2:2" ht="13" x14ac:dyDescent="0.15">
      <c r="B395" s="10"/>
    </row>
    <row r="396" spans="2:2" ht="13" x14ac:dyDescent="0.15">
      <c r="B396" s="10"/>
    </row>
    <row r="397" spans="2:2" ht="13" x14ac:dyDescent="0.15">
      <c r="B397" s="10"/>
    </row>
    <row r="398" spans="2:2" ht="13" x14ac:dyDescent="0.15">
      <c r="B398" s="10"/>
    </row>
    <row r="399" spans="2:2" ht="13" x14ac:dyDescent="0.15">
      <c r="B399" s="10"/>
    </row>
    <row r="400" spans="2:2" ht="13" x14ac:dyDescent="0.15">
      <c r="B400" s="10"/>
    </row>
    <row r="401" spans="2:2" ht="13" x14ac:dyDescent="0.15">
      <c r="B401" s="10"/>
    </row>
    <row r="402" spans="2:2" ht="13" x14ac:dyDescent="0.15">
      <c r="B402" s="10"/>
    </row>
    <row r="403" spans="2:2" ht="13" x14ac:dyDescent="0.15">
      <c r="B403" s="10"/>
    </row>
    <row r="404" spans="2:2" ht="13" x14ac:dyDescent="0.15">
      <c r="B404" s="10"/>
    </row>
    <row r="405" spans="2:2" ht="13" x14ac:dyDescent="0.15">
      <c r="B405" s="10"/>
    </row>
    <row r="406" spans="2:2" ht="13" x14ac:dyDescent="0.15">
      <c r="B406" s="10"/>
    </row>
    <row r="407" spans="2:2" ht="13" x14ac:dyDescent="0.15">
      <c r="B407" s="10"/>
    </row>
    <row r="408" spans="2:2" ht="13" x14ac:dyDescent="0.15">
      <c r="B408" s="10"/>
    </row>
    <row r="409" spans="2:2" ht="13" x14ac:dyDescent="0.15">
      <c r="B409" s="10"/>
    </row>
    <row r="410" spans="2:2" ht="13" x14ac:dyDescent="0.15">
      <c r="B410" s="10"/>
    </row>
    <row r="411" spans="2:2" ht="13" x14ac:dyDescent="0.15">
      <c r="B411" s="10"/>
    </row>
    <row r="412" spans="2:2" ht="13" x14ac:dyDescent="0.15">
      <c r="B412" s="10"/>
    </row>
    <row r="413" spans="2:2" ht="13" x14ac:dyDescent="0.15">
      <c r="B413" s="10"/>
    </row>
    <row r="414" spans="2:2" ht="13" x14ac:dyDescent="0.15">
      <c r="B414" s="10"/>
    </row>
    <row r="415" spans="2:2" ht="13" x14ac:dyDescent="0.15">
      <c r="B415" s="10"/>
    </row>
    <row r="416" spans="2:2" ht="13" x14ac:dyDescent="0.15">
      <c r="B416" s="10"/>
    </row>
    <row r="417" spans="2:2" ht="13" x14ac:dyDescent="0.15">
      <c r="B417" s="10"/>
    </row>
    <row r="418" spans="2:2" ht="13" x14ac:dyDescent="0.15">
      <c r="B418" s="10"/>
    </row>
    <row r="419" spans="2:2" ht="13" x14ac:dyDescent="0.15">
      <c r="B419" s="10"/>
    </row>
    <row r="420" spans="2:2" ht="13" x14ac:dyDescent="0.15">
      <c r="B420" s="10"/>
    </row>
    <row r="421" spans="2:2" ht="13" x14ac:dyDescent="0.15">
      <c r="B421" s="10"/>
    </row>
    <row r="422" spans="2:2" ht="13" x14ac:dyDescent="0.15">
      <c r="B422" s="10"/>
    </row>
    <row r="423" spans="2:2" ht="13" x14ac:dyDescent="0.15">
      <c r="B423" s="10"/>
    </row>
    <row r="424" spans="2:2" ht="13" x14ac:dyDescent="0.15">
      <c r="B424" s="10"/>
    </row>
    <row r="425" spans="2:2" ht="13" x14ac:dyDescent="0.15">
      <c r="B425" s="10"/>
    </row>
    <row r="426" spans="2:2" ht="13" x14ac:dyDescent="0.15">
      <c r="B426" s="10"/>
    </row>
    <row r="427" spans="2:2" ht="13" x14ac:dyDescent="0.15">
      <c r="B427" s="10"/>
    </row>
    <row r="428" spans="2:2" ht="13" x14ac:dyDescent="0.15">
      <c r="B428" s="10"/>
    </row>
    <row r="429" spans="2:2" ht="13" x14ac:dyDescent="0.15">
      <c r="B429" s="10"/>
    </row>
    <row r="430" spans="2:2" ht="13" x14ac:dyDescent="0.15">
      <c r="B430" s="10"/>
    </row>
    <row r="431" spans="2:2" ht="13" x14ac:dyDescent="0.15">
      <c r="B431" s="10"/>
    </row>
    <row r="432" spans="2:2" ht="13" x14ac:dyDescent="0.15">
      <c r="B432" s="10"/>
    </row>
    <row r="433" spans="2:2" ht="13" x14ac:dyDescent="0.15">
      <c r="B433" s="10"/>
    </row>
    <row r="434" spans="2:2" ht="13" x14ac:dyDescent="0.15">
      <c r="B434" s="10"/>
    </row>
    <row r="435" spans="2:2" ht="13" x14ac:dyDescent="0.15">
      <c r="B435" s="10"/>
    </row>
    <row r="436" spans="2:2" ht="13" x14ac:dyDescent="0.15">
      <c r="B436" s="10"/>
    </row>
    <row r="437" spans="2:2" ht="13" x14ac:dyDescent="0.15">
      <c r="B437" s="10"/>
    </row>
    <row r="438" spans="2:2" ht="13" x14ac:dyDescent="0.15">
      <c r="B438" s="10"/>
    </row>
    <row r="439" spans="2:2" ht="13" x14ac:dyDescent="0.15">
      <c r="B439" s="10"/>
    </row>
    <row r="440" spans="2:2" ht="13" x14ac:dyDescent="0.15">
      <c r="B440" s="10"/>
    </row>
    <row r="441" spans="2:2" ht="13" x14ac:dyDescent="0.15">
      <c r="B441" s="10"/>
    </row>
    <row r="442" spans="2:2" ht="13" x14ac:dyDescent="0.15">
      <c r="B442" s="10"/>
    </row>
    <row r="443" spans="2:2" ht="13" x14ac:dyDescent="0.15">
      <c r="B443" s="10"/>
    </row>
    <row r="444" spans="2:2" ht="13" x14ac:dyDescent="0.15">
      <c r="B444" s="10"/>
    </row>
    <row r="445" spans="2:2" ht="13" x14ac:dyDescent="0.15">
      <c r="B445" s="10"/>
    </row>
    <row r="446" spans="2:2" ht="13" x14ac:dyDescent="0.15">
      <c r="B446" s="10"/>
    </row>
    <row r="447" spans="2:2" ht="13" x14ac:dyDescent="0.15">
      <c r="B447" s="10"/>
    </row>
    <row r="448" spans="2:2" ht="13" x14ac:dyDescent="0.15">
      <c r="B448" s="10"/>
    </row>
    <row r="449" spans="2:2" ht="13" x14ac:dyDescent="0.15">
      <c r="B449" s="10"/>
    </row>
    <row r="450" spans="2:2" ht="13" x14ac:dyDescent="0.15">
      <c r="B450" s="10"/>
    </row>
    <row r="451" spans="2:2" ht="13" x14ac:dyDescent="0.15">
      <c r="B451" s="10"/>
    </row>
    <row r="452" spans="2:2" ht="13" x14ac:dyDescent="0.15">
      <c r="B452" s="10"/>
    </row>
    <row r="453" spans="2:2" ht="13" x14ac:dyDescent="0.15">
      <c r="B453" s="10"/>
    </row>
    <row r="454" spans="2:2" ht="13" x14ac:dyDescent="0.15">
      <c r="B454" s="10"/>
    </row>
    <row r="455" spans="2:2" ht="13" x14ac:dyDescent="0.15">
      <c r="B455" s="10"/>
    </row>
    <row r="456" spans="2:2" ht="13" x14ac:dyDescent="0.15">
      <c r="B456" s="10"/>
    </row>
    <row r="457" spans="2:2" ht="13" x14ac:dyDescent="0.15">
      <c r="B457" s="10"/>
    </row>
    <row r="458" spans="2:2" ht="13" x14ac:dyDescent="0.15">
      <c r="B458" s="10"/>
    </row>
    <row r="459" spans="2:2" ht="13" x14ac:dyDescent="0.15">
      <c r="B459" s="10"/>
    </row>
    <row r="460" spans="2:2" ht="13" x14ac:dyDescent="0.15">
      <c r="B460" s="10"/>
    </row>
    <row r="461" spans="2:2" ht="13" x14ac:dyDescent="0.15">
      <c r="B461" s="10"/>
    </row>
    <row r="462" spans="2:2" ht="13" x14ac:dyDescent="0.15">
      <c r="B462" s="10"/>
    </row>
    <row r="463" spans="2:2" ht="13" x14ac:dyDescent="0.15">
      <c r="B463" s="10"/>
    </row>
    <row r="464" spans="2:2" ht="13" x14ac:dyDescent="0.15">
      <c r="B464" s="10"/>
    </row>
    <row r="465" spans="2:2" ht="13" x14ac:dyDescent="0.15">
      <c r="B465" s="10"/>
    </row>
    <row r="466" spans="2:2" ht="13" x14ac:dyDescent="0.15">
      <c r="B466" s="10"/>
    </row>
    <row r="467" spans="2:2" ht="13" x14ac:dyDescent="0.15">
      <c r="B467" s="10"/>
    </row>
    <row r="468" spans="2:2" ht="13" x14ac:dyDescent="0.15">
      <c r="B468" s="10"/>
    </row>
    <row r="469" spans="2:2" ht="13" x14ac:dyDescent="0.15">
      <c r="B469" s="10"/>
    </row>
    <row r="470" spans="2:2" ht="13" x14ac:dyDescent="0.15">
      <c r="B470" s="10"/>
    </row>
    <row r="471" spans="2:2" ht="13" x14ac:dyDescent="0.15">
      <c r="B471" s="10"/>
    </row>
    <row r="472" spans="2:2" ht="13" x14ac:dyDescent="0.15">
      <c r="B472" s="10"/>
    </row>
    <row r="473" spans="2:2" ht="13" x14ac:dyDescent="0.15">
      <c r="B473" s="10"/>
    </row>
    <row r="474" spans="2:2" ht="13" x14ac:dyDescent="0.15">
      <c r="B474" s="10"/>
    </row>
    <row r="475" spans="2:2" ht="13" x14ac:dyDescent="0.15">
      <c r="B475" s="10"/>
    </row>
    <row r="476" spans="2:2" ht="13" x14ac:dyDescent="0.15">
      <c r="B476" s="10"/>
    </row>
    <row r="477" spans="2:2" ht="13" x14ac:dyDescent="0.15">
      <c r="B477" s="10"/>
    </row>
    <row r="478" spans="2:2" ht="13" x14ac:dyDescent="0.15">
      <c r="B478" s="10"/>
    </row>
    <row r="479" spans="2:2" ht="13" x14ac:dyDescent="0.15">
      <c r="B479" s="10"/>
    </row>
    <row r="480" spans="2:2" ht="13" x14ac:dyDescent="0.15">
      <c r="B480" s="10"/>
    </row>
    <row r="481" spans="2:2" ht="13" x14ac:dyDescent="0.15">
      <c r="B481" s="10"/>
    </row>
    <row r="482" spans="2:2" ht="13" x14ac:dyDescent="0.15">
      <c r="B482" s="10"/>
    </row>
    <row r="483" spans="2:2" ht="13" x14ac:dyDescent="0.15">
      <c r="B483" s="10"/>
    </row>
    <row r="484" spans="2:2" ht="13" x14ac:dyDescent="0.15">
      <c r="B484" s="10"/>
    </row>
    <row r="485" spans="2:2" ht="13" x14ac:dyDescent="0.15">
      <c r="B485" s="10"/>
    </row>
    <row r="486" spans="2:2" ht="13" x14ac:dyDescent="0.15">
      <c r="B486" s="10"/>
    </row>
    <row r="487" spans="2:2" ht="13" x14ac:dyDescent="0.15">
      <c r="B487" s="10"/>
    </row>
    <row r="488" spans="2:2" ht="13" x14ac:dyDescent="0.15">
      <c r="B488" s="10"/>
    </row>
    <row r="489" spans="2:2" ht="13" x14ac:dyDescent="0.15">
      <c r="B489" s="10"/>
    </row>
    <row r="490" spans="2:2" ht="13" x14ac:dyDescent="0.15">
      <c r="B490" s="10"/>
    </row>
    <row r="491" spans="2:2" ht="13" x14ac:dyDescent="0.15">
      <c r="B491" s="10"/>
    </row>
    <row r="492" spans="2:2" ht="13" x14ac:dyDescent="0.15">
      <c r="B492" s="10"/>
    </row>
    <row r="493" spans="2:2" ht="13" x14ac:dyDescent="0.15">
      <c r="B493" s="10"/>
    </row>
    <row r="494" spans="2:2" ht="13" x14ac:dyDescent="0.15">
      <c r="B494" s="10"/>
    </row>
    <row r="495" spans="2:2" ht="13" x14ac:dyDescent="0.15">
      <c r="B495" s="10"/>
    </row>
    <row r="496" spans="2:2" ht="13" x14ac:dyDescent="0.15">
      <c r="B496" s="10"/>
    </row>
    <row r="497" spans="2:2" ht="13" x14ac:dyDescent="0.15">
      <c r="B497" s="10"/>
    </row>
    <row r="498" spans="2:2" ht="13" x14ac:dyDescent="0.15">
      <c r="B498" s="10"/>
    </row>
    <row r="499" spans="2:2" ht="13" x14ac:dyDescent="0.15">
      <c r="B499" s="10"/>
    </row>
    <row r="500" spans="2:2" ht="13" x14ac:dyDescent="0.15">
      <c r="B500" s="10"/>
    </row>
    <row r="501" spans="2:2" ht="13" x14ac:dyDescent="0.15">
      <c r="B501" s="10"/>
    </row>
    <row r="502" spans="2:2" ht="13" x14ac:dyDescent="0.15">
      <c r="B502" s="10"/>
    </row>
    <row r="503" spans="2:2" ht="13" x14ac:dyDescent="0.15">
      <c r="B503" s="10"/>
    </row>
    <row r="504" spans="2:2" ht="13" x14ac:dyDescent="0.15">
      <c r="B504" s="10"/>
    </row>
    <row r="505" spans="2:2" ht="13" x14ac:dyDescent="0.15">
      <c r="B505" s="10"/>
    </row>
    <row r="506" spans="2:2" ht="13" x14ac:dyDescent="0.15">
      <c r="B506" s="10"/>
    </row>
    <row r="507" spans="2:2" ht="13" x14ac:dyDescent="0.15">
      <c r="B507" s="10"/>
    </row>
    <row r="508" spans="2:2" ht="13" x14ac:dyDescent="0.15">
      <c r="B508" s="10"/>
    </row>
    <row r="509" spans="2:2" ht="13" x14ac:dyDescent="0.15">
      <c r="B509" s="10"/>
    </row>
    <row r="510" spans="2:2" ht="13" x14ac:dyDescent="0.15">
      <c r="B510" s="10"/>
    </row>
    <row r="511" spans="2:2" ht="13" x14ac:dyDescent="0.15">
      <c r="B511" s="10"/>
    </row>
    <row r="512" spans="2:2" ht="13" x14ac:dyDescent="0.15">
      <c r="B512" s="10"/>
    </row>
    <row r="513" spans="2:2" ht="13" x14ac:dyDescent="0.15">
      <c r="B513" s="10"/>
    </row>
    <row r="514" spans="2:2" ht="13" x14ac:dyDescent="0.15">
      <c r="B514" s="10"/>
    </row>
    <row r="515" spans="2:2" ht="13" x14ac:dyDescent="0.15">
      <c r="B515" s="10"/>
    </row>
    <row r="516" spans="2:2" ht="13" x14ac:dyDescent="0.15">
      <c r="B516" s="10"/>
    </row>
    <row r="517" spans="2:2" ht="13" x14ac:dyDescent="0.15">
      <c r="B517" s="10"/>
    </row>
    <row r="518" spans="2:2" ht="13" x14ac:dyDescent="0.15">
      <c r="B518" s="10"/>
    </row>
    <row r="519" spans="2:2" ht="13" x14ac:dyDescent="0.15">
      <c r="B519" s="10"/>
    </row>
    <row r="520" spans="2:2" ht="13" x14ac:dyDescent="0.15">
      <c r="B520" s="10"/>
    </row>
    <row r="521" spans="2:2" ht="13" x14ac:dyDescent="0.15">
      <c r="B521" s="10"/>
    </row>
    <row r="522" spans="2:2" ht="13" x14ac:dyDescent="0.15">
      <c r="B522" s="10"/>
    </row>
    <row r="523" spans="2:2" ht="13" x14ac:dyDescent="0.15">
      <c r="B523" s="10"/>
    </row>
    <row r="524" spans="2:2" ht="13" x14ac:dyDescent="0.15">
      <c r="B524" s="10"/>
    </row>
    <row r="525" spans="2:2" ht="13" x14ac:dyDescent="0.15">
      <c r="B525" s="10"/>
    </row>
    <row r="526" spans="2:2" ht="13" x14ac:dyDescent="0.15">
      <c r="B526" s="10"/>
    </row>
    <row r="527" spans="2:2" ht="13" x14ac:dyDescent="0.15">
      <c r="B527" s="10"/>
    </row>
    <row r="528" spans="2:2" ht="13" x14ac:dyDescent="0.15">
      <c r="B528" s="10"/>
    </row>
    <row r="529" spans="2:2" ht="13" x14ac:dyDescent="0.15">
      <c r="B529" s="10"/>
    </row>
    <row r="530" spans="2:2" ht="13" x14ac:dyDescent="0.15">
      <c r="B530" s="10"/>
    </row>
    <row r="531" spans="2:2" ht="13" x14ac:dyDescent="0.15">
      <c r="B531" s="10"/>
    </row>
    <row r="532" spans="2:2" ht="13" x14ac:dyDescent="0.15">
      <c r="B532" s="10"/>
    </row>
    <row r="533" spans="2:2" ht="13" x14ac:dyDescent="0.15">
      <c r="B533" s="10"/>
    </row>
    <row r="534" spans="2:2" ht="13" x14ac:dyDescent="0.15">
      <c r="B534" s="10"/>
    </row>
    <row r="535" spans="2:2" ht="13" x14ac:dyDescent="0.15">
      <c r="B535" s="10"/>
    </row>
    <row r="536" spans="2:2" ht="13" x14ac:dyDescent="0.15">
      <c r="B536" s="10"/>
    </row>
    <row r="537" spans="2:2" ht="13" x14ac:dyDescent="0.15">
      <c r="B537" s="10"/>
    </row>
    <row r="538" spans="2:2" ht="13" x14ac:dyDescent="0.15">
      <c r="B538" s="10"/>
    </row>
    <row r="539" spans="2:2" ht="13" x14ac:dyDescent="0.15">
      <c r="B539" s="10"/>
    </row>
    <row r="540" spans="2:2" ht="13" x14ac:dyDescent="0.15">
      <c r="B540" s="10"/>
    </row>
    <row r="541" spans="2:2" ht="13" x14ac:dyDescent="0.15">
      <c r="B541" s="10"/>
    </row>
    <row r="542" spans="2:2" ht="13" x14ac:dyDescent="0.15">
      <c r="B542" s="10"/>
    </row>
    <row r="543" spans="2:2" ht="13" x14ac:dyDescent="0.15">
      <c r="B543" s="10"/>
    </row>
    <row r="544" spans="2:2" ht="13" x14ac:dyDescent="0.15">
      <c r="B544" s="10"/>
    </row>
    <row r="545" spans="2:2" ht="13" x14ac:dyDescent="0.15">
      <c r="B545" s="10"/>
    </row>
    <row r="546" spans="2:2" ht="13" x14ac:dyDescent="0.15">
      <c r="B546" s="10"/>
    </row>
    <row r="547" spans="2:2" ht="13" x14ac:dyDescent="0.15">
      <c r="B547" s="10"/>
    </row>
    <row r="548" spans="2:2" ht="13" x14ac:dyDescent="0.15">
      <c r="B548" s="10"/>
    </row>
    <row r="549" spans="2:2" ht="13" x14ac:dyDescent="0.15">
      <c r="B549" s="10"/>
    </row>
    <row r="550" spans="2:2" ht="13" x14ac:dyDescent="0.15">
      <c r="B550" s="10"/>
    </row>
    <row r="551" spans="2:2" ht="13" x14ac:dyDescent="0.15">
      <c r="B551" s="10"/>
    </row>
    <row r="552" spans="2:2" ht="13" x14ac:dyDescent="0.15">
      <c r="B552" s="10"/>
    </row>
    <row r="553" spans="2:2" ht="13" x14ac:dyDescent="0.15">
      <c r="B553" s="10"/>
    </row>
    <row r="554" spans="2:2" ht="13" x14ac:dyDescent="0.15">
      <c r="B554" s="10"/>
    </row>
    <row r="555" spans="2:2" ht="13" x14ac:dyDescent="0.15">
      <c r="B555" s="10"/>
    </row>
    <row r="556" spans="2:2" ht="13" x14ac:dyDescent="0.15">
      <c r="B556" s="10"/>
    </row>
    <row r="557" spans="2:2" ht="13" x14ac:dyDescent="0.15">
      <c r="B557" s="10"/>
    </row>
    <row r="558" spans="2:2" ht="13" x14ac:dyDescent="0.15">
      <c r="B558" s="10"/>
    </row>
    <row r="559" spans="2:2" ht="13" x14ac:dyDescent="0.15">
      <c r="B559" s="10"/>
    </row>
    <row r="560" spans="2:2" ht="13" x14ac:dyDescent="0.15">
      <c r="B560" s="10"/>
    </row>
    <row r="561" spans="2:2" ht="13" x14ac:dyDescent="0.15">
      <c r="B561" s="10"/>
    </row>
    <row r="562" spans="2:2" ht="13" x14ac:dyDescent="0.15">
      <c r="B562" s="10"/>
    </row>
    <row r="563" spans="2:2" ht="13" x14ac:dyDescent="0.15">
      <c r="B563" s="10"/>
    </row>
    <row r="564" spans="2:2" ht="13" x14ac:dyDescent="0.15">
      <c r="B564" s="10"/>
    </row>
    <row r="565" spans="2:2" ht="13" x14ac:dyDescent="0.15">
      <c r="B565" s="10"/>
    </row>
    <row r="566" spans="2:2" ht="13" x14ac:dyDescent="0.15">
      <c r="B566" s="10"/>
    </row>
    <row r="567" spans="2:2" ht="13" x14ac:dyDescent="0.15">
      <c r="B567" s="10"/>
    </row>
    <row r="568" spans="2:2" ht="13" x14ac:dyDescent="0.15">
      <c r="B568" s="10"/>
    </row>
    <row r="569" spans="2:2" ht="13" x14ac:dyDescent="0.15">
      <c r="B569" s="10"/>
    </row>
    <row r="570" spans="2:2" ht="13" x14ac:dyDescent="0.15">
      <c r="B570" s="10"/>
    </row>
    <row r="571" spans="2:2" ht="13" x14ac:dyDescent="0.15">
      <c r="B571" s="10"/>
    </row>
    <row r="572" spans="2:2" ht="13" x14ac:dyDescent="0.15">
      <c r="B572" s="10"/>
    </row>
    <row r="573" spans="2:2" ht="13" x14ac:dyDescent="0.15">
      <c r="B573" s="10"/>
    </row>
    <row r="574" spans="2:2" ht="13" x14ac:dyDescent="0.15">
      <c r="B574" s="10"/>
    </row>
    <row r="575" spans="2:2" ht="13" x14ac:dyDescent="0.15">
      <c r="B575" s="10"/>
    </row>
    <row r="576" spans="2:2" ht="13" x14ac:dyDescent="0.15">
      <c r="B576" s="10"/>
    </row>
    <row r="577" spans="2:2" ht="13" x14ac:dyDescent="0.15">
      <c r="B577" s="10"/>
    </row>
    <row r="578" spans="2:2" ht="13" x14ac:dyDescent="0.15">
      <c r="B578" s="10"/>
    </row>
    <row r="579" spans="2:2" ht="13" x14ac:dyDescent="0.15">
      <c r="B579" s="10"/>
    </row>
    <row r="580" spans="2:2" ht="13" x14ac:dyDescent="0.15">
      <c r="B580" s="10"/>
    </row>
    <row r="581" spans="2:2" ht="13" x14ac:dyDescent="0.15">
      <c r="B581" s="10"/>
    </row>
    <row r="582" spans="2:2" ht="13" x14ac:dyDescent="0.15">
      <c r="B582" s="10"/>
    </row>
    <row r="583" spans="2:2" ht="13" x14ac:dyDescent="0.15">
      <c r="B583" s="10"/>
    </row>
    <row r="584" spans="2:2" ht="13" x14ac:dyDescent="0.15">
      <c r="B584" s="10"/>
    </row>
    <row r="585" spans="2:2" ht="13" x14ac:dyDescent="0.15">
      <c r="B585" s="10"/>
    </row>
    <row r="586" spans="2:2" ht="13" x14ac:dyDescent="0.15">
      <c r="B586" s="10"/>
    </row>
    <row r="587" spans="2:2" ht="13" x14ac:dyDescent="0.15">
      <c r="B587" s="10"/>
    </row>
    <row r="588" spans="2:2" ht="13" x14ac:dyDescent="0.15">
      <c r="B588" s="10"/>
    </row>
    <row r="589" spans="2:2" ht="13" x14ac:dyDescent="0.15">
      <c r="B589" s="10"/>
    </row>
    <row r="590" spans="2:2" ht="13" x14ac:dyDescent="0.15">
      <c r="B590" s="10"/>
    </row>
    <row r="591" spans="2:2" ht="13" x14ac:dyDescent="0.15">
      <c r="B591" s="10"/>
    </row>
    <row r="592" spans="2:2" ht="13" x14ac:dyDescent="0.15">
      <c r="B592" s="10"/>
    </row>
    <row r="593" spans="2:2" ht="13" x14ac:dyDescent="0.15">
      <c r="B593" s="10"/>
    </row>
    <row r="594" spans="2:2" ht="13" x14ac:dyDescent="0.15">
      <c r="B594" s="10"/>
    </row>
    <row r="595" spans="2:2" ht="13" x14ac:dyDescent="0.15">
      <c r="B595" s="10"/>
    </row>
    <row r="596" spans="2:2" ht="13" x14ac:dyDescent="0.15">
      <c r="B596" s="10"/>
    </row>
    <row r="597" spans="2:2" ht="13" x14ac:dyDescent="0.15">
      <c r="B597" s="10"/>
    </row>
    <row r="598" spans="2:2" ht="13" x14ac:dyDescent="0.15">
      <c r="B598" s="10"/>
    </row>
    <row r="599" spans="2:2" ht="13" x14ac:dyDescent="0.15">
      <c r="B599" s="10"/>
    </row>
    <row r="600" spans="2:2" ht="13" x14ac:dyDescent="0.15">
      <c r="B600" s="10"/>
    </row>
    <row r="601" spans="2:2" ht="13" x14ac:dyDescent="0.15">
      <c r="B601" s="10"/>
    </row>
    <row r="602" spans="2:2" ht="13" x14ac:dyDescent="0.15">
      <c r="B602" s="10"/>
    </row>
    <row r="603" spans="2:2" ht="13" x14ac:dyDescent="0.15">
      <c r="B603" s="10"/>
    </row>
    <row r="604" spans="2:2" ht="13" x14ac:dyDescent="0.15">
      <c r="B604" s="10"/>
    </row>
    <row r="605" spans="2:2" ht="13" x14ac:dyDescent="0.15">
      <c r="B605" s="10"/>
    </row>
    <row r="606" spans="2:2" ht="13" x14ac:dyDescent="0.15">
      <c r="B606" s="10"/>
    </row>
    <row r="607" spans="2:2" ht="13" x14ac:dyDescent="0.15">
      <c r="B607" s="10"/>
    </row>
    <row r="608" spans="2:2" ht="13" x14ac:dyDescent="0.15">
      <c r="B608" s="10"/>
    </row>
    <row r="609" spans="2:2" ht="13" x14ac:dyDescent="0.15">
      <c r="B609" s="10"/>
    </row>
    <row r="610" spans="2:2" ht="13" x14ac:dyDescent="0.15">
      <c r="B610" s="10"/>
    </row>
    <row r="611" spans="2:2" ht="13" x14ac:dyDescent="0.15">
      <c r="B611" s="10"/>
    </row>
    <row r="612" spans="2:2" ht="13" x14ac:dyDescent="0.15">
      <c r="B612" s="10"/>
    </row>
    <row r="613" spans="2:2" ht="13" x14ac:dyDescent="0.15">
      <c r="B613" s="10"/>
    </row>
    <row r="614" spans="2:2" ht="13" x14ac:dyDescent="0.15">
      <c r="B614" s="10"/>
    </row>
    <row r="615" spans="2:2" ht="13" x14ac:dyDescent="0.15">
      <c r="B615" s="10"/>
    </row>
    <row r="616" spans="2:2" ht="13" x14ac:dyDescent="0.15">
      <c r="B616" s="10"/>
    </row>
    <row r="617" spans="2:2" ht="13" x14ac:dyDescent="0.15">
      <c r="B617" s="10"/>
    </row>
    <row r="618" spans="2:2" ht="13" x14ac:dyDescent="0.15">
      <c r="B618" s="10"/>
    </row>
    <row r="619" spans="2:2" ht="13" x14ac:dyDescent="0.15">
      <c r="B619" s="10"/>
    </row>
    <row r="620" spans="2:2" ht="13" x14ac:dyDescent="0.15">
      <c r="B620" s="10"/>
    </row>
    <row r="621" spans="2:2" ht="13" x14ac:dyDescent="0.15">
      <c r="B621" s="10"/>
    </row>
    <row r="622" spans="2:2" ht="13" x14ac:dyDescent="0.15">
      <c r="B622" s="10"/>
    </row>
    <row r="623" spans="2:2" ht="13" x14ac:dyDescent="0.15">
      <c r="B623" s="10"/>
    </row>
    <row r="624" spans="2:2" ht="13" x14ac:dyDescent="0.15">
      <c r="B624" s="10"/>
    </row>
    <row r="625" spans="2:2" ht="13" x14ac:dyDescent="0.15">
      <c r="B625" s="10"/>
    </row>
    <row r="626" spans="2:2" ht="13" x14ac:dyDescent="0.15">
      <c r="B626" s="10"/>
    </row>
    <row r="627" spans="2:2" ht="13" x14ac:dyDescent="0.15">
      <c r="B627" s="10"/>
    </row>
    <row r="628" spans="2:2" ht="13" x14ac:dyDescent="0.15">
      <c r="B628" s="10"/>
    </row>
    <row r="629" spans="2:2" ht="13" x14ac:dyDescent="0.15">
      <c r="B629" s="10"/>
    </row>
    <row r="630" spans="2:2" ht="13" x14ac:dyDescent="0.15">
      <c r="B630" s="10"/>
    </row>
    <row r="631" spans="2:2" ht="13" x14ac:dyDescent="0.15">
      <c r="B631" s="10"/>
    </row>
    <row r="632" spans="2:2" ht="13" x14ac:dyDescent="0.15">
      <c r="B632" s="10"/>
    </row>
    <row r="633" spans="2:2" ht="13" x14ac:dyDescent="0.15">
      <c r="B633" s="10"/>
    </row>
    <row r="634" spans="2:2" ht="13" x14ac:dyDescent="0.15">
      <c r="B634" s="10"/>
    </row>
    <row r="635" spans="2:2" ht="13" x14ac:dyDescent="0.15">
      <c r="B635" s="10"/>
    </row>
    <row r="636" spans="2:2" ht="13" x14ac:dyDescent="0.15">
      <c r="B636" s="10"/>
    </row>
    <row r="637" spans="2:2" ht="13" x14ac:dyDescent="0.15">
      <c r="B637" s="10"/>
    </row>
    <row r="638" spans="2:2" ht="13" x14ac:dyDescent="0.15">
      <c r="B638" s="10"/>
    </row>
    <row r="639" spans="2:2" ht="13" x14ac:dyDescent="0.15">
      <c r="B639" s="10"/>
    </row>
    <row r="640" spans="2:2" ht="13" x14ac:dyDescent="0.15">
      <c r="B640" s="10"/>
    </row>
    <row r="641" spans="2:2" ht="13" x14ac:dyDescent="0.15">
      <c r="B641" s="10"/>
    </row>
    <row r="642" spans="2:2" ht="13" x14ac:dyDescent="0.15">
      <c r="B642" s="10"/>
    </row>
    <row r="643" spans="2:2" ht="13" x14ac:dyDescent="0.15">
      <c r="B643" s="10"/>
    </row>
    <row r="644" spans="2:2" ht="13" x14ac:dyDescent="0.15">
      <c r="B644" s="10"/>
    </row>
    <row r="645" spans="2:2" ht="13" x14ac:dyDescent="0.15">
      <c r="B645" s="10"/>
    </row>
    <row r="646" spans="2:2" ht="13" x14ac:dyDescent="0.15">
      <c r="B646" s="10"/>
    </row>
    <row r="647" spans="2:2" ht="13" x14ac:dyDescent="0.15">
      <c r="B647" s="10"/>
    </row>
    <row r="648" spans="2:2" ht="13" x14ac:dyDescent="0.15">
      <c r="B648" s="10"/>
    </row>
    <row r="649" spans="2:2" ht="13" x14ac:dyDescent="0.15">
      <c r="B649" s="10"/>
    </row>
    <row r="650" spans="2:2" ht="13" x14ac:dyDescent="0.15">
      <c r="B650" s="10"/>
    </row>
    <row r="651" spans="2:2" ht="13" x14ac:dyDescent="0.15">
      <c r="B651" s="10"/>
    </row>
    <row r="652" spans="2:2" ht="13" x14ac:dyDescent="0.15">
      <c r="B652" s="10"/>
    </row>
    <row r="653" spans="2:2" ht="13" x14ac:dyDescent="0.15">
      <c r="B653" s="10"/>
    </row>
    <row r="654" spans="2:2" ht="13" x14ac:dyDescent="0.15">
      <c r="B654" s="10"/>
    </row>
    <row r="655" spans="2:2" ht="13" x14ac:dyDescent="0.15">
      <c r="B655" s="10"/>
    </row>
    <row r="656" spans="2:2" ht="13" x14ac:dyDescent="0.15">
      <c r="B656" s="10"/>
    </row>
    <row r="657" spans="2:2" ht="13" x14ac:dyDescent="0.15">
      <c r="B657" s="10"/>
    </row>
    <row r="658" spans="2:2" ht="13" x14ac:dyDescent="0.15">
      <c r="B658" s="10"/>
    </row>
    <row r="659" spans="2:2" ht="13" x14ac:dyDescent="0.15">
      <c r="B659" s="10"/>
    </row>
    <row r="660" spans="2:2" ht="13" x14ac:dyDescent="0.15">
      <c r="B660" s="10"/>
    </row>
    <row r="661" spans="2:2" ht="13" x14ac:dyDescent="0.15">
      <c r="B661" s="10"/>
    </row>
    <row r="662" spans="2:2" ht="13" x14ac:dyDescent="0.15">
      <c r="B662" s="10"/>
    </row>
    <row r="663" spans="2:2" ht="13" x14ac:dyDescent="0.15">
      <c r="B663" s="10"/>
    </row>
    <row r="664" spans="2:2" ht="13" x14ac:dyDescent="0.15">
      <c r="B664" s="10"/>
    </row>
    <row r="665" spans="2:2" ht="13" x14ac:dyDescent="0.15">
      <c r="B665" s="10"/>
    </row>
    <row r="666" spans="2:2" ht="13" x14ac:dyDescent="0.15">
      <c r="B666" s="10"/>
    </row>
    <row r="667" spans="2:2" ht="13" x14ac:dyDescent="0.15">
      <c r="B667" s="10"/>
    </row>
    <row r="668" spans="2:2" ht="13" x14ac:dyDescent="0.15">
      <c r="B668" s="10"/>
    </row>
    <row r="669" spans="2:2" ht="13" x14ac:dyDescent="0.15">
      <c r="B669" s="10"/>
    </row>
    <row r="670" spans="2:2" ht="13" x14ac:dyDescent="0.15">
      <c r="B670" s="10"/>
    </row>
    <row r="671" spans="2:2" ht="13" x14ac:dyDescent="0.15">
      <c r="B671" s="10"/>
    </row>
    <row r="672" spans="2:2" ht="13" x14ac:dyDescent="0.15">
      <c r="B672" s="10"/>
    </row>
    <row r="673" spans="2:2" ht="13" x14ac:dyDescent="0.15">
      <c r="B673" s="10"/>
    </row>
    <row r="674" spans="2:2" ht="13" x14ac:dyDescent="0.15">
      <c r="B674" s="10"/>
    </row>
    <row r="675" spans="2:2" ht="13" x14ac:dyDescent="0.15">
      <c r="B675" s="10"/>
    </row>
    <row r="676" spans="2:2" ht="13" x14ac:dyDescent="0.15">
      <c r="B676" s="10"/>
    </row>
    <row r="677" spans="2:2" ht="13" x14ac:dyDescent="0.15">
      <c r="B677" s="10"/>
    </row>
    <row r="678" spans="2:2" ht="13" x14ac:dyDescent="0.15">
      <c r="B678" s="10"/>
    </row>
    <row r="679" spans="2:2" ht="13" x14ac:dyDescent="0.15">
      <c r="B679" s="10"/>
    </row>
    <row r="680" spans="2:2" ht="13" x14ac:dyDescent="0.15">
      <c r="B680" s="10"/>
    </row>
    <row r="681" spans="2:2" ht="13" x14ac:dyDescent="0.15">
      <c r="B681" s="10"/>
    </row>
    <row r="682" spans="2:2" ht="13" x14ac:dyDescent="0.15">
      <c r="B682" s="10"/>
    </row>
    <row r="683" spans="2:2" ht="13" x14ac:dyDescent="0.15">
      <c r="B683" s="10"/>
    </row>
    <row r="684" spans="2:2" ht="13" x14ac:dyDescent="0.15">
      <c r="B684" s="10"/>
    </row>
    <row r="685" spans="2:2" ht="13" x14ac:dyDescent="0.15">
      <c r="B685" s="10"/>
    </row>
    <row r="686" spans="2:2" ht="13" x14ac:dyDescent="0.15">
      <c r="B686" s="10"/>
    </row>
    <row r="687" spans="2:2" ht="13" x14ac:dyDescent="0.15">
      <c r="B687" s="10"/>
    </row>
    <row r="688" spans="2:2" ht="13" x14ac:dyDescent="0.15">
      <c r="B688" s="10"/>
    </row>
    <row r="689" spans="2:2" ht="13" x14ac:dyDescent="0.15">
      <c r="B689" s="10"/>
    </row>
    <row r="690" spans="2:2" ht="13" x14ac:dyDescent="0.15">
      <c r="B690" s="10"/>
    </row>
    <row r="691" spans="2:2" ht="13" x14ac:dyDescent="0.15">
      <c r="B691" s="10"/>
    </row>
    <row r="692" spans="2:2" ht="13" x14ac:dyDescent="0.15">
      <c r="B692" s="10"/>
    </row>
    <row r="693" spans="2:2" ht="13" x14ac:dyDescent="0.15">
      <c r="B693" s="10"/>
    </row>
    <row r="694" spans="2:2" ht="13" x14ac:dyDescent="0.15">
      <c r="B694" s="10"/>
    </row>
    <row r="695" spans="2:2" ht="13" x14ac:dyDescent="0.15">
      <c r="B695" s="10"/>
    </row>
    <row r="696" spans="2:2" ht="13" x14ac:dyDescent="0.15">
      <c r="B696" s="10"/>
    </row>
    <row r="697" spans="2:2" ht="13" x14ac:dyDescent="0.15">
      <c r="B697" s="10"/>
    </row>
    <row r="698" spans="2:2" ht="13" x14ac:dyDescent="0.15">
      <c r="B698" s="10"/>
    </row>
    <row r="699" spans="2:2" ht="13" x14ac:dyDescent="0.15">
      <c r="B699" s="10"/>
    </row>
    <row r="700" spans="2:2" ht="13" x14ac:dyDescent="0.15">
      <c r="B700" s="10"/>
    </row>
    <row r="701" spans="2:2" ht="13" x14ac:dyDescent="0.15">
      <c r="B701" s="10"/>
    </row>
    <row r="702" spans="2:2" ht="13" x14ac:dyDescent="0.15">
      <c r="B702" s="10"/>
    </row>
    <row r="703" spans="2:2" ht="13" x14ac:dyDescent="0.15">
      <c r="B703" s="10"/>
    </row>
    <row r="704" spans="2:2" ht="13" x14ac:dyDescent="0.15">
      <c r="B704" s="10"/>
    </row>
    <row r="705" spans="2:2" ht="13" x14ac:dyDescent="0.15">
      <c r="B705" s="10"/>
    </row>
    <row r="706" spans="2:2" ht="13" x14ac:dyDescent="0.15">
      <c r="B706" s="10"/>
    </row>
    <row r="707" spans="2:2" ht="13" x14ac:dyDescent="0.15">
      <c r="B707" s="10"/>
    </row>
    <row r="708" spans="2:2" ht="13" x14ac:dyDescent="0.15">
      <c r="B708" s="10"/>
    </row>
    <row r="709" spans="2:2" ht="13" x14ac:dyDescent="0.15">
      <c r="B709" s="10"/>
    </row>
    <row r="710" spans="2:2" ht="13" x14ac:dyDescent="0.15">
      <c r="B710" s="10"/>
    </row>
    <row r="711" spans="2:2" ht="13" x14ac:dyDescent="0.15">
      <c r="B711" s="10"/>
    </row>
    <row r="712" spans="2:2" ht="13" x14ac:dyDescent="0.15">
      <c r="B712" s="10"/>
    </row>
    <row r="713" spans="2:2" ht="13" x14ac:dyDescent="0.15">
      <c r="B713" s="10"/>
    </row>
    <row r="714" spans="2:2" ht="13" x14ac:dyDescent="0.15">
      <c r="B714" s="10"/>
    </row>
    <row r="715" spans="2:2" ht="13" x14ac:dyDescent="0.15">
      <c r="B715" s="10"/>
    </row>
    <row r="716" spans="2:2" ht="13" x14ac:dyDescent="0.15">
      <c r="B716" s="10"/>
    </row>
    <row r="717" spans="2:2" ht="13" x14ac:dyDescent="0.15">
      <c r="B717" s="10"/>
    </row>
    <row r="718" spans="2:2" ht="13" x14ac:dyDescent="0.15">
      <c r="B718" s="10"/>
    </row>
    <row r="719" spans="2:2" ht="13" x14ac:dyDescent="0.15">
      <c r="B719" s="10"/>
    </row>
    <row r="720" spans="2:2" ht="13" x14ac:dyDescent="0.15">
      <c r="B720" s="10"/>
    </row>
    <row r="721" spans="2:2" ht="13" x14ac:dyDescent="0.15">
      <c r="B721" s="10"/>
    </row>
    <row r="722" spans="2:2" ht="13" x14ac:dyDescent="0.15">
      <c r="B722" s="10"/>
    </row>
    <row r="723" spans="2:2" ht="13" x14ac:dyDescent="0.15">
      <c r="B723" s="10"/>
    </row>
    <row r="724" spans="2:2" ht="13" x14ac:dyDescent="0.15">
      <c r="B724" s="10"/>
    </row>
    <row r="725" spans="2:2" ht="13" x14ac:dyDescent="0.15">
      <c r="B725" s="10"/>
    </row>
    <row r="726" spans="2:2" ht="13" x14ac:dyDescent="0.15">
      <c r="B726" s="10"/>
    </row>
    <row r="727" spans="2:2" ht="13" x14ac:dyDescent="0.15">
      <c r="B727" s="10"/>
    </row>
    <row r="728" spans="2:2" ht="13" x14ac:dyDescent="0.15">
      <c r="B728" s="10"/>
    </row>
    <row r="729" spans="2:2" ht="13" x14ac:dyDescent="0.15">
      <c r="B729" s="10"/>
    </row>
    <row r="730" spans="2:2" ht="13" x14ac:dyDescent="0.15">
      <c r="B730" s="10"/>
    </row>
    <row r="731" spans="2:2" ht="13" x14ac:dyDescent="0.15">
      <c r="B731" s="10"/>
    </row>
    <row r="732" spans="2:2" ht="13" x14ac:dyDescent="0.15">
      <c r="B732" s="10"/>
    </row>
    <row r="733" spans="2:2" ht="13" x14ac:dyDescent="0.15">
      <c r="B733" s="10"/>
    </row>
    <row r="734" spans="2:2" ht="13" x14ac:dyDescent="0.15">
      <c r="B734" s="10"/>
    </row>
    <row r="735" spans="2:2" ht="13" x14ac:dyDescent="0.15">
      <c r="B735" s="10"/>
    </row>
    <row r="736" spans="2:2" ht="13" x14ac:dyDescent="0.15">
      <c r="B736" s="10"/>
    </row>
    <row r="737" spans="2:2" ht="13" x14ac:dyDescent="0.15">
      <c r="B737" s="10"/>
    </row>
    <row r="738" spans="2:2" ht="13" x14ac:dyDescent="0.15">
      <c r="B738" s="10"/>
    </row>
    <row r="739" spans="2:2" ht="13" x14ac:dyDescent="0.15">
      <c r="B739" s="10"/>
    </row>
    <row r="740" spans="2:2" ht="13" x14ac:dyDescent="0.15">
      <c r="B740" s="10"/>
    </row>
    <row r="741" spans="2:2" ht="13" x14ac:dyDescent="0.15">
      <c r="B741" s="10"/>
    </row>
    <row r="742" spans="2:2" ht="13" x14ac:dyDescent="0.15">
      <c r="B742" s="10"/>
    </row>
    <row r="743" spans="2:2" ht="13" x14ac:dyDescent="0.15">
      <c r="B743" s="10"/>
    </row>
    <row r="744" spans="2:2" ht="13" x14ac:dyDescent="0.15">
      <c r="B744" s="10"/>
    </row>
    <row r="745" spans="2:2" ht="13" x14ac:dyDescent="0.15">
      <c r="B745" s="10"/>
    </row>
    <row r="746" spans="2:2" ht="13" x14ac:dyDescent="0.15">
      <c r="B746" s="10"/>
    </row>
    <row r="747" spans="2:2" ht="13" x14ac:dyDescent="0.15">
      <c r="B747" s="10"/>
    </row>
    <row r="748" spans="2:2" ht="13" x14ac:dyDescent="0.15">
      <c r="B748" s="10"/>
    </row>
    <row r="749" spans="2:2" ht="13" x14ac:dyDescent="0.15">
      <c r="B749" s="10"/>
    </row>
    <row r="750" spans="2:2" ht="13" x14ac:dyDescent="0.15">
      <c r="B750" s="10"/>
    </row>
    <row r="751" spans="2:2" ht="13" x14ac:dyDescent="0.15">
      <c r="B751" s="10"/>
    </row>
    <row r="752" spans="2:2" ht="13" x14ac:dyDescent="0.15">
      <c r="B752" s="10"/>
    </row>
    <row r="753" spans="2:2" ht="13" x14ac:dyDescent="0.15">
      <c r="B753" s="10"/>
    </row>
    <row r="754" spans="2:2" ht="13" x14ac:dyDescent="0.15">
      <c r="B754" s="10"/>
    </row>
    <row r="755" spans="2:2" ht="13" x14ac:dyDescent="0.15">
      <c r="B755" s="10"/>
    </row>
    <row r="756" spans="2:2" ht="13" x14ac:dyDescent="0.15">
      <c r="B756" s="10"/>
    </row>
    <row r="757" spans="2:2" ht="13" x14ac:dyDescent="0.15">
      <c r="B757" s="10"/>
    </row>
    <row r="758" spans="2:2" ht="13" x14ac:dyDescent="0.15">
      <c r="B758" s="10"/>
    </row>
    <row r="759" spans="2:2" ht="13" x14ac:dyDescent="0.15">
      <c r="B759" s="10"/>
    </row>
    <row r="760" spans="2:2" ht="13" x14ac:dyDescent="0.15">
      <c r="B760" s="10"/>
    </row>
    <row r="761" spans="2:2" ht="13" x14ac:dyDescent="0.15">
      <c r="B761" s="10"/>
    </row>
    <row r="762" spans="2:2" ht="13" x14ac:dyDescent="0.15">
      <c r="B762" s="10"/>
    </row>
    <row r="763" spans="2:2" ht="13" x14ac:dyDescent="0.15">
      <c r="B763" s="10"/>
    </row>
    <row r="764" spans="2:2" ht="13" x14ac:dyDescent="0.15">
      <c r="B764" s="10"/>
    </row>
    <row r="765" spans="2:2" ht="13" x14ac:dyDescent="0.15">
      <c r="B765" s="10"/>
    </row>
    <row r="766" spans="2:2" ht="13" x14ac:dyDescent="0.15">
      <c r="B766" s="10"/>
    </row>
    <row r="767" spans="2:2" ht="13" x14ac:dyDescent="0.15">
      <c r="B767" s="10"/>
    </row>
    <row r="768" spans="2:2" ht="13" x14ac:dyDescent="0.15">
      <c r="B768" s="10"/>
    </row>
    <row r="769" spans="2:2" ht="13" x14ac:dyDescent="0.15">
      <c r="B769" s="10"/>
    </row>
    <row r="770" spans="2:2" ht="13" x14ac:dyDescent="0.15">
      <c r="B770" s="10"/>
    </row>
    <row r="771" spans="2:2" ht="13" x14ac:dyDescent="0.15">
      <c r="B771" s="10"/>
    </row>
    <row r="772" spans="2:2" ht="13" x14ac:dyDescent="0.15">
      <c r="B772" s="10"/>
    </row>
    <row r="773" spans="2:2" ht="13" x14ac:dyDescent="0.15">
      <c r="B773" s="10"/>
    </row>
    <row r="774" spans="2:2" ht="13" x14ac:dyDescent="0.15">
      <c r="B774" s="10"/>
    </row>
    <row r="775" spans="2:2" ht="13" x14ac:dyDescent="0.15">
      <c r="B775" s="10"/>
    </row>
    <row r="776" spans="2:2" ht="13" x14ac:dyDescent="0.15">
      <c r="B776" s="10"/>
    </row>
    <row r="777" spans="2:2" ht="13" x14ac:dyDescent="0.15">
      <c r="B777" s="10"/>
    </row>
    <row r="778" spans="2:2" ht="13" x14ac:dyDescent="0.15">
      <c r="B778" s="10"/>
    </row>
    <row r="779" spans="2:2" ht="13" x14ac:dyDescent="0.15">
      <c r="B779" s="10"/>
    </row>
    <row r="780" spans="2:2" ht="13" x14ac:dyDescent="0.15">
      <c r="B780" s="10"/>
    </row>
    <row r="781" spans="2:2" ht="13" x14ac:dyDescent="0.15">
      <c r="B781" s="10"/>
    </row>
    <row r="782" spans="2:2" ht="13" x14ac:dyDescent="0.15">
      <c r="B782" s="10"/>
    </row>
    <row r="783" spans="2:2" ht="13" x14ac:dyDescent="0.15">
      <c r="B783" s="10"/>
    </row>
    <row r="784" spans="2:2" ht="13" x14ac:dyDescent="0.15">
      <c r="B784" s="10"/>
    </row>
    <row r="785" spans="2:2" ht="13" x14ac:dyDescent="0.15">
      <c r="B785" s="10"/>
    </row>
    <row r="786" spans="2:2" ht="13" x14ac:dyDescent="0.15">
      <c r="B786" s="10"/>
    </row>
    <row r="787" spans="2:2" ht="13" x14ac:dyDescent="0.15">
      <c r="B787" s="10"/>
    </row>
    <row r="788" spans="2:2" ht="13" x14ac:dyDescent="0.15">
      <c r="B788" s="10"/>
    </row>
    <row r="789" spans="2:2" ht="13" x14ac:dyDescent="0.15">
      <c r="B789" s="10"/>
    </row>
    <row r="790" spans="2:2" ht="13" x14ac:dyDescent="0.15">
      <c r="B790" s="10"/>
    </row>
    <row r="791" spans="2:2" ht="13" x14ac:dyDescent="0.15">
      <c r="B791" s="10"/>
    </row>
    <row r="792" spans="2:2" ht="13" x14ac:dyDescent="0.15">
      <c r="B792" s="10"/>
    </row>
    <row r="793" spans="2:2" ht="13" x14ac:dyDescent="0.15">
      <c r="B793" s="10"/>
    </row>
    <row r="794" spans="2:2" ht="13" x14ac:dyDescent="0.15">
      <c r="B794" s="10"/>
    </row>
    <row r="795" spans="2:2" ht="13" x14ac:dyDescent="0.15">
      <c r="B795" s="10"/>
    </row>
    <row r="796" spans="2:2" ht="13" x14ac:dyDescent="0.15">
      <c r="B796" s="10"/>
    </row>
    <row r="797" spans="2:2" ht="13" x14ac:dyDescent="0.15">
      <c r="B797" s="10"/>
    </row>
    <row r="798" spans="2:2" ht="13" x14ac:dyDescent="0.15">
      <c r="B798" s="10"/>
    </row>
    <row r="799" spans="2:2" ht="13" x14ac:dyDescent="0.15">
      <c r="B799" s="10"/>
    </row>
    <row r="800" spans="2:2" ht="13" x14ac:dyDescent="0.15">
      <c r="B800" s="10"/>
    </row>
    <row r="801" spans="2:2" ht="13" x14ac:dyDescent="0.15">
      <c r="B801" s="10"/>
    </row>
    <row r="802" spans="2:2" ht="13" x14ac:dyDescent="0.15">
      <c r="B802" s="10"/>
    </row>
    <row r="803" spans="2:2" ht="13" x14ac:dyDescent="0.15">
      <c r="B803" s="10"/>
    </row>
    <row r="804" spans="2:2" ht="13" x14ac:dyDescent="0.15">
      <c r="B804" s="10"/>
    </row>
    <row r="805" spans="2:2" ht="13" x14ac:dyDescent="0.15">
      <c r="B805" s="10"/>
    </row>
    <row r="806" spans="2:2" ht="13" x14ac:dyDescent="0.15">
      <c r="B806" s="10"/>
    </row>
    <row r="807" spans="2:2" ht="13" x14ac:dyDescent="0.15">
      <c r="B807" s="10"/>
    </row>
    <row r="808" spans="2:2" ht="13" x14ac:dyDescent="0.15">
      <c r="B808" s="10"/>
    </row>
    <row r="809" spans="2:2" ht="13" x14ac:dyDescent="0.15">
      <c r="B809" s="10"/>
    </row>
    <row r="810" spans="2:2" ht="13" x14ac:dyDescent="0.15">
      <c r="B810" s="10"/>
    </row>
    <row r="811" spans="2:2" ht="13" x14ac:dyDescent="0.15">
      <c r="B811" s="10"/>
    </row>
    <row r="812" spans="2:2" ht="13" x14ac:dyDescent="0.15">
      <c r="B812" s="10"/>
    </row>
    <row r="813" spans="2:2" ht="13" x14ac:dyDescent="0.15">
      <c r="B813" s="10"/>
    </row>
    <row r="814" spans="2:2" ht="13" x14ac:dyDescent="0.15">
      <c r="B814" s="10"/>
    </row>
    <row r="815" spans="2:2" ht="13" x14ac:dyDescent="0.15">
      <c r="B815" s="10"/>
    </row>
    <row r="816" spans="2:2" ht="13" x14ac:dyDescent="0.15">
      <c r="B816" s="10"/>
    </row>
    <row r="817" spans="2:2" ht="13" x14ac:dyDescent="0.15">
      <c r="B817" s="10"/>
    </row>
    <row r="818" spans="2:2" ht="13" x14ac:dyDescent="0.15">
      <c r="B818" s="10"/>
    </row>
    <row r="819" spans="2:2" ht="13" x14ac:dyDescent="0.15">
      <c r="B819" s="10"/>
    </row>
    <row r="820" spans="2:2" ht="13" x14ac:dyDescent="0.15">
      <c r="B820" s="10"/>
    </row>
    <row r="821" spans="2:2" ht="13" x14ac:dyDescent="0.15">
      <c r="B821" s="10"/>
    </row>
    <row r="822" spans="2:2" ht="13" x14ac:dyDescent="0.15">
      <c r="B822" s="10"/>
    </row>
    <row r="823" spans="2:2" ht="13" x14ac:dyDescent="0.15">
      <c r="B823" s="10"/>
    </row>
    <row r="824" spans="2:2" ht="13" x14ac:dyDescent="0.15">
      <c r="B824" s="10"/>
    </row>
    <row r="825" spans="2:2" ht="13" x14ac:dyDescent="0.15">
      <c r="B825" s="10"/>
    </row>
    <row r="826" spans="2:2" ht="13" x14ac:dyDescent="0.15">
      <c r="B826" s="10"/>
    </row>
    <row r="827" spans="2:2" ht="13" x14ac:dyDescent="0.15">
      <c r="B827" s="10"/>
    </row>
    <row r="828" spans="2:2" ht="13" x14ac:dyDescent="0.15">
      <c r="B828" s="10"/>
    </row>
    <row r="829" spans="2:2" ht="13" x14ac:dyDescent="0.15">
      <c r="B829" s="10"/>
    </row>
    <row r="830" spans="2:2" ht="13" x14ac:dyDescent="0.15">
      <c r="B830" s="10"/>
    </row>
    <row r="831" spans="2:2" ht="13" x14ac:dyDescent="0.15">
      <c r="B831" s="10"/>
    </row>
    <row r="832" spans="2:2" ht="13" x14ac:dyDescent="0.15">
      <c r="B832" s="10"/>
    </row>
    <row r="833" spans="2:2" ht="13" x14ac:dyDescent="0.15">
      <c r="B833" s="10"/>
    </row>
    <row r="834" spans="2:2" ht="13" x14ac:dyDescent="0.15">
      <c r="B834" s="10"/>
    </row>
    <row r="835" spans="2:2" ht="13" x14ac:dyDescent="0.15">
      <c r="B835" s="10"/>
    </row>
    <row r="836" spans="2:2" ht="13" x14ac:dyDescent="0.15">
      <c r="B836" s="10"/>
    </row>
    <row r="837" spans="2:2" ht="13" x14ac:dyDescent="0.15">
      <c r="B837" s="10"/>
    </row>
    <row r="838" spans="2:2" ht="13" x14ac:dyDescent="0.15">
      <c r="B838" s="10"/>
    </row>
    <row r="839" spans="2:2" ht="13" x14ac:dyDescent="0.15">
      <c r="B839" s="10"/>
    </row>
    <row r="840" spans="2:2" ht="13" x14ac:dyDescent="0.15">
      <c r="B840" s="10"/>
    </row>
    <row r="841" spans="2:2" ht="13" x14ac:dyDescent="0.15">
      <c r="B841" s="10"/>
    </row>
    <row r="842" spans="2:2" ht="13" x14ac:dyDescent="0.15">
      <c r="B842" s="10"/>
    </row>
    <row r="843" spans="2:2" ht="13" x14ac:dyDescent="0.15">
      <c r="B843" s="10"/>
    </row>
    <row r="844" spans="2:2" ht="13" x14ac:dyDescent="0.15">
      <c r="B844" s="10"/>
    </row>
    <row r="845" spans="2:2" ht="13" x14ac:dyDescent="0.15">
      <c r="B845" s="10"/>
    </row>
    <row r="846" spans="2:2" ht="13" x14ac:dyDescent="0.15">
      <c r="B846" s="10"/>
    </row>
    <row r="847" spans="2:2" ht="13" x14ac:dyDescent="0.15">
      <c r="B847" s="10"/>
    </row>
    <row r="848" spans="2:2" ht="13" x14ac:dyDescent="0.15">
      <c r="B848" s="10"/>
    </row>
    <row r="849" spans="2:2" ht="13" x14ac:dyDescent="0.15">
      <c r="B849" s="10"/>
    </row>
    <row r="850" spans="2:2" ht="13" x14ac:dyDescent="0.15">
      <c r="B850" s="10"/>
    </row>
    <row r="851" spans="2:2" ht="13" x14ac:dyDescent="0.15">
      <c r="B851" s="10"/>
    </row>
    <row r="852" spans="2:2" ht="13" x14ac:dyDescent="0.15">
      <c r="B852" s="10"/>
    </row>
    <row r="853" spans="2:2" ht="13" x14ac:dyDescent="0.15">
      <c r="B853" s="10"/>
    </row>
    <row r="854" spans="2:2" ht="13" x14ac:dyDescent="0.15">
      <c r="B854" s="10"/>
    </row>
    <row r="855" spans="2:2" ht="13" x14ac:dyDescent="0.15">
      <c r="B855" s="10"/>
    </row>
    <row r="856" spans="2:2" ht="13" x14ac:dyDescent="0.15">
      <c r="B856" s="10"/>
    </row>
    <row r="857" spans="2:2" ht="13" x14ac:dyDescent="0.15">
      <c r="B857" s="10"/>
    </row>
    <row r="858" spans="2:2" ht="13" x14ac:dyDescent="0.15">
      <c r="B858" s="10"/>
    </row>
    <row r="859" spans="2:2" ht="13" x14ac:dyDescent="0.15">
      <c r="B859" s="10"/>
    </row>
    <row r="860" spans="2:2" ht="13" x14ac:dyDescent="0.15">
      <c r="B860" s="10"/>
    </row>
    <row r="861" spans="2:2" ht="13" x14ac:dyDescent="0.15">
      <c r="B861" s="10"/>
    </row>
    <row r="862" spans="2:2" ht="13" x14ac:dyDescent="0.15">
      <c r="B862" s="10"/>
    </row>
    <row r="863" spans="2:2" ht="13" x14ac:dyDescent="0.15">
      <c r="B863" s="10"/>
    </row>
    <row r="864" spans="2:2" ht="13" x14ac:dyDescent="0.15">
      <c r="B864" s="10"/>
    </row>
    <row r="865" spans="2:2" ht="13" x14ac:dyDescent="0.15">
      <c r="B865" s="10"/>
    </row>
    <row r="866" spans="2:2" ht="13" x14ac:dyDescent="0.15">
      <c r="B866" s="10"/>
    </row>
    <row r="867" spans="2:2" ht="13" x14ac:dyDescent="0.15">
      <c r="B867" s="10"/>
    </row>
    <row r="868" spans="2:2" ht="13" x14ac:dyDescent="0.15">
      <c r="B868" s="10"/>
    </row>
    <row r="869" spans="2:2" ht="13" x14ac:dyDescent="0.15">
      <c r="B869" s="10"/>
    </row>
    <row r="870" spans="2:2" ht="13" x14ac:dyDescent="0.15">
      <c r="B870" s="10"/>
    </row>
    <row r="871" spans="2:2" ht="13" x14ac:dyDescent="0.15">
      <c r="B871" s="10"/>
    </row>
    <row r="872" spans="2:2" ht="13" x14ac:dyDescent="0.15">
      <c r="B872" s="10"/>
    </row>
    <row r="873" spans="2:2" ht="13" x14ac:dyDescent="0.15">
      <c r="B873" s="10"/>
    </row>
    <row r="874" spans="2:2" ht="13" x14ac:dyDescent="0.15">
      <c r="B874" s="10"/>
    </row>
    <row r="875" spans="2:2" ht="13" x14ac:dyDescent="0.15">
      <c r="B875" s="10"/>
    </row>
    <row r="876" spans="2:2" ht="13" x14ac:dyDescent="0.15">
      <c r="B876" s="10"/>
    </row>
    <row r="877" spans="2:2" ht="13" x14ac:dyDescent="0.15">
      <c r="B877" s="10"/>
    </row>
    <row r="878" spans="2:2" ht="13" x14ac:dyDescent="0.15">
      <c r="B878" s="10"/>
    </row>
    <row r="879" spans="2:2" ht="13" x14ac:dyDescent="0.15">
      <c r="B879" s="10"/>
    </row>
    <row r="880" spans="2:2" ht="13" x14ac:dyDescent="0.15">
      <c r="B880" s="10"/>
    </row>
    <row r="881" spans="2:2" ht="13" x14ac:dyDescent="0.15">
      <c r="B881" s="10"/>
    </row>
    <row r="882" spans="2:2" ht="13" x14ac:dyDescent="0.15">
      <c r="B882" s="10"/>
    </row>
    <row r="883" spans="2:2" ht="13" x14ac:dyDescent="0.15">
      <c r="B883" s="10"/>
    </row>
    <row r="884" spans="2:2" ht="13" x14ac:dyDescent="0.15">
      <c r="B884" s="10"/>
    </row>
    <row r="885" spans="2:2" ht="13" x14ac:dyDescent="0.15">
      <c r="B885" s="10"/>
    </row>
    <row r="886" spans="2:2" ht="13" x14ac:dyDescent="0.15">
      <c r="B886" s="10"/>
    </row>
    <row r="887" spans="2:2" ht="13" x14ac:dyDescent="0.15">
      <c r="B887" s="10"/>
    </row>
    <row r="888" spans="2:2" ht="13" x14ac:dyDescent="0.15">
      <c r="B888" s="10"/>
    </row>
    <row r="889" spans="2:2" ht="13" x14ac:dyDescent="0.15">
      <c r="B889" s="10"/>
    </row>
    <row r="890" spans="2:2" ht="13" x14ac:dyDescent="0.15">
      <c r="B890" s="10"/>
    </row>
    <row r="891" spans="2:2" ht="13" x14ac:dyDescent="0.15">
      <c r="B891" s="10"/>
    </row>
    <row r="892" spans="2:2" ht="13" x14ac:dyDescent="0.15">
      <c r="B892" s="10"/>
    </row>
    <row r="893" spans="2:2" ht="13" x14ac:dyDescent="0.15">
      <c r="B893" s="10"/>
    </row>
    <row r="894" spans="2:2" ht="13" x14ac:dyDescent="0.15">
      <c r="B894" s="10"/>
    </row>
    <row r="895" spans="2:2" ht="13" x14ac:dyDescent="0.15">
      <c r="B895" s="10"/>
    </row>
    <row r="896" spans="2:2" ht="13" x14ac:dyDescent="0.15">
      <c r="B896" s="10"/>
    </row>
    <row r="897" spans="2:2" ht="13" x14ac:dyDescent="0.15">
      <c r="B897" s="10"/>
    </row>
    <row r="898" spans="2:2" ht="13" x14ac:dyDescent="0.15">
      <c r="B898" s="10"/>
    </row>
    <row r="899" spans="2:2" ht="13" x14ac:dyDescent="0.15">
      <c r="B899" s="10"/>
    </row>
    <row r="900" spans="2:2" ht="13" x14ac:dyDescent="0.15">
      <c r="B900" s="10"/>
    </row>
    <row r="901" spans="2:2" ht="13" x14ac:dyDescent="0.15">
      <c r="B901" s="10"/>
    </row>
    <row r="902" spans="2:2" ht="13" x14ac:dyDescent="0.15">
      <c r="B902" s="10"/>
    </row>
    <row r="903" spans="2:2" ht="13" x14ac:dyDescent="0.15">
      <c r="B903" s="10"/>
    </row>
    <row r="904" spans="2:2" ht="13" x14ac:dyDescent="0.15">
      <c r="B904" s="10"/>
    </row>
    <row r="905" spans="2:2" ht="13" x14ac:dyDescent="0.15">
      <c r="B905" s="10"/>
    </row>
    <row r="906" spans="2:2" ht="13" x14ac:dyDescent="0.15">
      <c r="B906" s="10"/>
    </row>
    <row r="907" spans="2:2" ht="13" x14ac:dyDescent="0.15">
      <c r="B907" s="10"/>
    </row>
    <row r="908" spans="2:2" ht="13" x14ac:dyDescent="0.15">
      <c r="B908" s="10"/>
    </row>
    <row r="909" spans="2:2" ht="13" x14ac:dyDescent="0.15">
      <c r="B909" s="10"/>
    </row>
    <row r="910" spans="2:2" ht="13" x14ac:dyDescent="0.15">
      <c r="B910" s="10"/>
    </row>
    <row r="911" spans="2:2" ht="13" x14ac:dyDescent="0.15">
      <c r="B911" s="10"/>
    </row>
    <row r="912" spans="2:2" ht="13" x14ac:dyDescent="0.15">
      <c r="B912" s="10"/>
    </row>
    <row r="913" spans="2:2" ht="13" x14ac:dyDescent="0.15">
      <c r="B913" s="10"/>
    </row>
    <row r="914" spans="2:2" ht="13" x14ac:dyDescent="0.15">
      <c r="B914" s="10"/>
    </row>
    <row r="915" spans="2:2" ht="13" x14ac:dyDescent="0.15">
      <c r="B915" s="10"/>
    </row>
    <row r="916" spans="2:2" ht="13" x14ac:dyDescent="0.15">
      <c r="B916" s="10"/>
    </row>
    <row r="917" spans="2:2" ht="13" x14ac:dyDescent="0.15">
      <c r="B917" s="10"/>
    </row>
    <row r="918" spans="2:2" ht="13" x14ac:dyDescent="0.15">
      <c r="B918" s="10"/>
    </row>
    <row r="919" spans="2:2" ht="13" x14ac:dyDescent="0.15">
      <c r="B919" s="10"/>
    </row>
    <row r="920" spans="2:2" ht="13" x14ac:dyDescent="0.15">
      <c r="B920" s="10"/>
    </row>
    <row r="921" spans="2:2" ht="13" x14ac:dyDescent="0.15">
      <c r="B921" s="10"/>
    </row>
    <row r="922" spans="2:2" ht="13" x14ac:dyDescent="0.15">
      <c r="B922" s="10"/>
    </row>
    <row r="923" spans="2:2" ht="13" x14ac:dyDescent="0.15">
      <c r="B923" s="10"/>
    </row>
    <row r="924" spans="2:2" ht="13" x14ac:dyDescent="0.15">
      <c r="B924" s="10"/>
    </row>
    <row r="925" spans="2:2" ht="13" x14ac:dyDescent="0.15">
      <c r="B925" s="10"/>
    </row>
    <row r="926" spans="2:2" ht="13" x14ac:dyDescent="0.15">
      <c r="B926" s="10"/>
    </row>
    <row r="927" spans="2:2" ht="13" x14ac:dyDescent="0.15">
      <c r="B927" s="10"/>
    </row>
    <row r="928" spans="2:2" ht="13" x14ac:dyDescent="0.15">
      <c r="B928" s="10"/>
    </row>
    <row r="929" spans="2:2" ht="13" x14ac:dyDescent="0.15">
      <c r="B929" s="10"/>
    </row>
    <row r="930" spans="2:2" ht="13" x14ac:dyDescent="0.15">
      <c r="B930" s="10"/>
    </row>
    <row r="931" spans="2:2" ht="13" x14ac:dyDescent="0.15">
      <c r="B931" s="10"/>
    </row>
    <row r="932" spans="2:2" ht="13" x14ac:dyDescent="0.15">
      <c r="B932" s="10"/>
    </row>
    <row r="933" spans="2:2" ht="13" x14ac:dyDescent="0.15">
      <c r="B933" s="10"/>
    </row>
    <row r="934" spans="2:2" ht="13" x14ac:dyDescent="0.15">
      <c r="B934" s="10"/>
    </row>
    <row r="935" spans="2:2" ht="13" x14ac:dyDescent="0.15">
      <c r="B935" s="10"/>
    </row>
    <row r="936" spans="2:2" ht="13" x14ac:dyDescent="0.15">
      <c r="B936" s="10"/>
    </row>
    <row r="937" spans="2:2" ht="13" x14ac:dyDescent="0.15">
      <c r="B937" s="10"/>
    </row>
    <row r="938" spans="2:2" ht="13" x14ac:dyDescent="0.15">
      <c r="B938" s="10"/>
    </row>
    <row r="939" spans="2:2" ht="13" x14ac:dyDescent="0.15">
      <c r="B939" s="10"/>
    </row>
    <row r="940" spans="2:2" ht="13" x14ac:dyDescent="0.15">
      <c r="B940" s="10"/>
    </row>
    <row r="941" spans="2:2" ht="13" x14ac:dyDescent="0.15">
      <c r="B941" s="10"/>
    </row>
    <row r="942" spans="2:2" ht="13" x14ac:dyDescent="0.15">
      <c r="B942" s="10"/>
    </row>
    <row r="943" spans="2:2" ht="13" x14ac:dyDescent="0.15">
      <c r="B943" s="10"/>
    </row>
    <row r="944" spans="2:2" ht="13" x14ac:dyDescent="0.15">
      <c r="B944" s="10"/>
    </row>
    <row r="945" spans="2:2" ht="13" x14ac:dyDescent="0.15">
      <c r="B945" s="10"/>
    </row>
    <row r="946" spans="2:2" ht="13" x14ac:dyDescent="0.15">
      <c r="B946" s="10"/>
    </row>
    <row r="947" spans="2:2" ht="13" x14ac:dyDescent="0.15">
      <c r="B947" s="10"/>
    </row>
    <row r="948" spans="2:2" ht="13" x14ac:dyDescent="0.15">
      <c r="B948" s="10"/>
    </row>
    <row r="949" spans="2:2" ht="13" x14ac:dyDescent="0.15">
      <c r="B949" s="10"/>
    </row>
    <row r="950" spans="2:2" ht="13" x14ac:dyDescent="0.15">
      <c r="B950" s="10"/>
    </row>
    <row r="951" spans="2:2" ht="13" x14ac:dyDescent="0.15">
      <c r="B951" s="10"/>
    </row>
    <row r="952" spans="2:2" ht="13" x14ac:dyDescent="0.15">
      <c r="B952" s="10"/>
    </row>
    <row r="953" spans="2:2" ht="13" x14ac:dyDescent="0.15">
      <c r="B953" s="10"/>
    </row>
    <row r="954" spans="2:2" ht="13" x14ac:dyDescent="0.15">
      <c r="B954" s="10"/>
    </row>
    <row r="955" spans="2:2" ht="13" x14ac:dyDescent="0.15">
      <c r="B955" s="10"/>
    </row>
    <row r="956" spans="2:2" ht="13" x14ac:dyDescent="0.15">
      <c r="B956" s="10"/>
    </row>
    <row r="957" spans="2:2" ht="13" x14ac:dyDescent="0.15">
      <c r="B957" s="10"/>
    </row>
    <row r="958" spans="2:2" ht="13" x14ac:dyDescent="0.15">
      <c r="B958" s="10"/>
    </row>
    <row r="959" spans="2:2" ht="13" x14ac:dyDescent="0.15">
      <c r="B959" s="10"/>
    </row>
    <row r="960" spans="2:2" ht="13" x14ac:dyDescent="0.15">
      <c r="B960" s="10"/>
    </row>
    <row r="961" spans="2:2" ht="13" x14ac:dyDescent="0.15">
      <c r="B961" s="10"/>
    </row>
    <row r="962" spans="2:2" ht="13" x14ac:dyDescent="0.15">
      <c r="B962" s="10"/>
    </row>
    <row r="963" spans="2:2" ht="13" x14ac:dyDescent="0.15">
      <c r="B963" s="10"/>
    </row>
    <row r="964" spans="2:2" ht="13" x14ac:dyDescent="0.15">
      <c r="B964" s="10"/>
    </row>
    <row r="965" spans="2:2" ht="13" x14ac:dyDescent="0.15">
      <c r="B965" s="10"/>
    </row>
    <row r="966" spans="2:2" ht="13" x14ac:dyDescent="0.15">
      <c r="B966" s="10"/>
    </row>
    <row r="967" spans="2:2" ht="13" x14ac:dyDescent="0.15">
      <c r="B967" s="10"/>
    </row>
    <row r="968" spans="2:2" ht="13" x14ac:dyDescent="0.15">
      <c r="B968" s="10"/>
    </row>
    <row r="969" spans="2:2" ht="13" x14ac:dyDescent="0.15">
      <c r="B969" s="10"/>
    </row>
    <row r="970" spans="2:2" ht="13" x14ac:dyDescent="0.15">
      <c r="B970" s="10"/>
    </row>
    <row r="971" spans="2:2" ht="13" x14ac:dyDescent="0.15">
      <c r="B971" s="10"/>
    </row>
    <row r="972" spans="2:2" ht="13" x14ac:dyDescent="0.15">
      <c r="B972" s="10"/>
    </row>
    <row r="973" spans="2:2" ht="13" x14ac:dyDescent="0.15">
      <c r="B973" s="10"/>
    </row>
    <row r="974" spans="2:2" ht="13" x14ac:dyDescent="0.15">
      <c r="B974" s="10"/>
    </row>
    <row r="975" spans="2:2" ht="13" x14ac:dyDescent="0.15">
      <c r="B975" s="10"/>
    </row>
    <row r="976" spans="2:2" ht="13" x14ac:dyDescent="0.15">
      <c r="B976" s="10"/>
    </row>
    <row r="977" spans="2:2" ht="13" x14ac:dyDescent="0.15">
      <c r="B977" s="10"/>
    </row>
    <row r="978" spans="2:2" ht="13" x14ac:dyDescent="0.15">
      <c r="B978" s="10"/>
    </row>
    <row r="979" spans="2:2" ht="13" x14ac:dyDescent="0.15">
      <c r="B979" s="10"/>
    </row>
    <row r="980" spans="2:2" ht="13" x14ac:dyDescent="0.15">
      <c r="B980" s="10"/>
    </row>
    <row r="981" spans="2:2" ht="13" x14ac:dyDescent="0.15">
      <c r="B981" s="10"/>
    </row>
    <row r="982" spans="2:2" ht="13" x14ac:dyDescent="0.15">
      <c r="B982" s="10"/>
    </row>
    <row r="983" spans="2:2" ht="13" x14ac:dyDescent="0.15">
      <c r="B983" s="10"/>
    </row>
    <row r="984" spans="2:2" ht="13" x14ac:dyDescent="0.15">
      <c r="B984" s="10"/>
    </row>
    <row r="985" spans="2:2" ht="13" x14ac:dyDescent="0.15">
      <c r="B985" s="10"/>
    </row>
    <row r="986" spans="2:2" ht="13" x14ac:dyDescent="0.15">
      <c r="B986" s="10"/>
    </row>
    <row r="987" spans="2:2" ht="13" x14ac:dyDescent="0.15">
      <c r="B987" s="10"/>
    </row>
    <row r="988" spans="2:2" ht="13" x14ac:dyDescent="0.15">
      <c r="B988" s="10"/>
    </row>
    <row r="989" spans="2:2" ht="13" x14ac:dyDescent="0.15">
      <c r="B989" s="10"/>
    </row>
    <row r="990" spans="2:2" ht="13" x14ac:dyDescent="0.15">
      <c r="B990" s="10"/>
    </row>
    <row r="991" spans="2:2" ht="13" x14ac:dyDescent="0.15">
      <c r="B991" s="10"/>
    </row>
    <row r="992" spans="2:2" ht="13" x14ac:dyDescent="0.15">
      <c r="B992" s="10"/>
    </row>
    <row r="993" spans="2:2" ht="13" x14ac:dyDescent="0.15">
      <c r="B993" s="10"/>
    </row>
    <row r="994" spans="2:2" ht="13" x14ac:dyDescent="0.15">
      <c r="B994" s="10"/>
    </row>
    <row r="995" spans="2:2" ht="13" x14ac:dyDescent="0.15">
      <c r="B995" s="10"/>
    </row>
    <row r="996" spans="2:2" ht="13" x14ac:dyDescent="0.15">
      <c r="B996" s="10"/>
    </row>
    <row r="997" spans="2:2" ht="13" x14ac:dyDescent="0.15">
      <c r="B997" s="10"/>
    </row>
    <row r="998" spans="2:2" ht="13" x14ac:dyDescent="0.15">
      <c r="B998" s="10"/>
    </row>
    <row r="999" spans="2:2" ht="13" x14ac:dyDescent="0.15">
      <c r="B999" s="10"/>
    </row>
    <row r="1000" spans="2:2" ht="13" x14ac:dyDescent="0.15">
      <c r="B1000" s="10"/>
    </row>
  </sheetData>
  <conditionalFormatting sqref="A4:A6">
    <cfRule type="containsBlanks" dxfId="0" priority="1">
      <formula>LEN(TRIM(A4))=0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2024-03-25T19:36:03Z</dcterms:modified>
</cp:coreProperties>
</file>